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естр" sheetId="1" state="visible" r:id="rId3"/>
    <sheet name="Где искать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<sst xmlns="http://schemas.openxmlformats.org/spreadsheetml/2006/main" count="69" uniqueCount="68">
  <si>
    <t xml:space="preserve">Реестр сертификатов компании</t>
  </si>
  <si>
    <t xml:space="preserve">Дата отчёта:</t>
  </si>
  <si>
    <t xml:space="preserve">Порог «скоро истекает», дней:</t>
  </si>
  <si>
    <t xml:space="preserve">Легенда: синий текст на жёлтом — заполняете вы; чёрный — формулы, не трогать. Первая строка данных — пример, замените её.</t>
  </si>
  <si>
    <t xml:space="preserve">№</t>
  </si>
  <si>
    <t xml:space="preserve">Сервис / назначение</t>
  </si>
  <si>
    <t xml:space="preserve">Хост (FQDN) и порт</t>
  </si>
  <si>
    <t xml:space="preserve">Где терминируется TLS (сервер / панель / CDN / балансировщик)</t>
  </si>
  <si>
    <t xml:space="preserve">Издатель (УЦ)</t>
  </si>
  <si>
    <t xml:space="preserve">Тип (DV/OV/EV, RSA/ГОСТ)</t>
  </si>
  <si>
    <t xml:space="preserve">Выдан</t>
  </si>
  <si>
    <t xml:space="preserve">Истекает</t>
  </si>
  <si>
    <t xml:space="preserve">Дней до истечения</t>
  </si>
  <si>
    <t xml:space="preserve">Статус</t>
  </si>
  <si>
    <t xml:space="preserve">Способ продления (ACME/панель/руками/НУЦ-заявление)</t>
  </si>
  <si>
    <t xml:space="preserve">Ответственный</t>
  </si>
  <si>
    <t xml:space="preserve">Санкционная экспозиция (нет/косвенная/прямая)</t>
  </si>
  <si>
    <t xml:space="preserve">Есть pinning в приложениях/интеграциях (да/нет)</t>
  </si>
  <si>
    <t xml:space="preserve">Резервный УЦ / план Б</t>
  </si>
  <si>
    <t xml:space="preserve">Дата последней проверки</t>
  </si>
  <si>
    <t xml:space="preserve">Комментарий</t>
  </si>
  <si>
    <t xml:space="preserve">Публичный сайт</t>
  </si>
  <si>
    <t xml:space="preserve">www.example.ru:443</t>
  </si>
  <si>
    <t xml:space="preserve">nginx на VPS (Selectel)</t>
  </si>
  <si>
    <t xml:space="preserve">Let's Encrypt (R11)</t>
  </si>
  <si>
    <t xml:space="preserve">DV, RSA</t>
  </si>
  <si>
    <t xml:space="preserve">ACME (certbot, systemd timer)</t>
  </si>
  <si>
    <t xml:space="preserve">Иванов И.И. (подрядчик)</t>
  </si>
  <si>
    <t xml:space="preserve">нет</t>
  </si>
  <si>
    <t xml:space="preserve">ZeroSSL (аккаунт создан); НУЦ OV получен 15.08.2026</t>
  </si>
  <si>
    <t xml:space="preserve">deploy-hook перезагружает nginx</t>
  </si>
  <si>
    <t xml:space="preserve">Сводка</t>
  </si>
  <si>
    <t xml:space="preserve">Всего записей</t>
  </si>
  <si>
    <t xml:space="preserve">Истекли</t>
  </si>
  <si>
    <t xml:space="preserve">Скоро истекают</t>
  </si>
  <si>
    <t xml:space="preserve">С прямой санкционной экспозицией</t>
  </si>
  <si>
    <t xml:space="preserve">На GlobalSign</t>
  </si>
  <si>
    <t xml:space="preserve">На НУЦ Минцифры</t>
  </si>
  <si>
    <t xml:space="preserve">Без назначенного ответственного</t>
  </si>
  <si>
    <t xml:space="preserve">Где живут сертификаты в компании: чек-лист для инвентаризации</t>
  </si>
  <si>
    <t xml:space="preserve">Где</t>
  </si>
  <si>
    <t xml:space="preserve">Как найти</t>
  </si>
  <si>
    <t xml:space="preserve">Публичный сайт и поддомены</t>
  </si>
  <si>
    <t xml:space="preserve">crt.sh / precert.ru / crtlogs.ru по домену; панель хостинга; nginx -T | grep ssl_certificate</t>
  </si>
  <si>
    <t xml:space="preserve">Личные кабинеты, B2B-порталы, API</t>
  </si>
  <si>
    <t xml:space="preserve">CT-логи по домену; реестр интеграций; документация партнёров</t>
  </si>
  <si>
    <t xml:space="preserve">Почта (Exchange/Zimbra/Postfix, OWA, EAS, SMTP)</t>
  </si>
  <si>
    <t xml:space="preserve">Get-ExchangeCertificate; openssl s_client -starttls smtp -connect mail:25</t>
  </si>
  <si>
    <t xml:space="preserve">VPN-шлюз, RD Gateway</t>
  </si>
  <si>
    <t xml:space="preserve">консоль шлюза; openssl s_client -connect vpn:443</t>
  </si>
  <si>
    <t xml:space="preserve">1С: публикация веб-клиента, 1С:Фреш, мобильные клиенты</t>
  </si>
  <si>
    <t xml:space="preserve">привязки IIS/Apache; настройки мобильного клиента</t>
  </si>
  <si>
    <t xml:space="preserve">CRM/Bitrix24 self-hosted, helpdesk, вики</t>
  </si>
  <si>
    <t xml:space="preserve">панель / конфиг веб-сервера</t>
  </si>
  <si>
    <t xml:space="preserve">IP-телефония (SIP TLS, веб-интерфейс АТС)</t>
  </si>
  <si>
    <t xml:space="preserve">веб-интерфейс АТС</t>
  </si>
  <si>
    <t xml:space="preserve">Видеонаблюдение, СКУД, принтеры, ИБП</t>
  </si>
  <si>
    <t xml:space="preserve">веб-интерфейсы устройств (обычно самоподписанные)</t>
  </si>
  <si>
    <t xml:space="preserve">Wi-Fi (RADIUS/EAP), 802.1X</t>
  </si>
  <si>
    <t xml:space="preserve">NPS/FreeRADIUS</t>
  </si>
  <si>
    <t xml:space="preserve">Внутренний CA (AD CS), корни на рабочих станциях</t>
  </si>
  <si>
    <t xml:space="preserve">certlm.msc; pkiview.msc</t>
  </si>
  <si>
    <t xml:space="preserve">Мобильные приложения компании</t>
  </si>
  <si>
    <t xml:space="preserve">у разработчиков: pinning, зашитые корни</t>
  </si>
  <si>
    <t xml:space="preserve">Подпись кода, S/MIME</t>
  </si>
  <si>
    <t xml:space="preserve">у разработчиков / ИБ</t>
  </si>
  <si>
    <t xml:space="preserve">Сканирование сети</t>
  </si>
  <si>
    <t xml:space="preserve">nmap -p 443,8443,993,995,465,636,3389 --script ssl-cert 10.0.0.0/24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</si>
</sst>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.mm\.yyyy"/>
    <numFmt numFmtId="166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3864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F8CBAD"/>
        </patternFill>
      </fill>
    </dxf>
    <dxf>
      <fill>
        <patternFill>
          <bgColor rgb="FFFFE699"/>
        </patternFill>
      </fill>
    </dxf>
    <dxf>
      <fill>
        <patternFill>
          <bgColor rgb="FFE2EFD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5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2"/>
    <col collapsed="false" customWidth="true" hidden="false" outlineLevel="0" max="3" min="3" style="0" width="26"/>
    <col collapsed="false" customWidth="true" hidden="false" outlineLevel="0" max="4" min="4" style="0" width="28"/>
    <col collapsed="false" customWidth="true" hidden="false" outlineLevel="0" max="5" min="5" style="0" width="20"/>
    <col collapsed="false" customWidth="true" hidden="false" outlineLevel="0" max="6" min="6" style="0" width="14"/>
    <col collapsed="false" customWidth="true" hidden="false" outlineLevel="0" max="8" min="7" style="0" width="12"/>
    <col collapsed="false" customWidth="true" hidden="false" outlineLevel="0" max="9" min="9" style="0" width="10"/>
    <col collapsed="false" customWidth="true" hidden="false" outlineLevel="0" max="10" min="10" style="0" width="14"/>
    <col collapsed="false" customWidth="true" hidden="false" outlineLevel="0" max="11" min="11" style="0" width="26"/>
    <col collapsed="false" customWidth="true" hidden="false" outlineLevel="0" max="12" min="12" style="0" width="20"/>
    <col collapsed="false" customWidth="true" hidden="false" outlineLevel="0" max="14" min="13" style="0" width="16"/>
    <col collapsed="false" customWidth="true" hidden="false" outlineLevel="0" max="15" min="15" style="0" width="28"/>
    <col collapsed="false" customWidth="true" hidden="false" outlineLevel="0" max="16" min="16" style="0" width="14"/>
    <col collapsed="false" customWidth="true" hidden="false" outlineLevel="0" max="17" min="17" style="0" width="3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  <c r="B2" s="3" t="n">
        <f aca="true">TODAY()</f>
        <v>46267</v>
      </c>
      <c r="D2" s="2" t="s">
        <v>2</v>
      </c>
      <c r="F2" s="4" t="n">
        <v>30</v>
      </c>
    </row>
    <row r="3" customFormat="false" ht="15" hidden="false" customHeight="false" outlineLevel="0" collapsed="false">
      <c r="A3" s="5" t="s">
        <v>3</v>
      </c>
    </row>
    <row r="5" customFormat="false" ht="60" hidden="false" customHeight="true" outlineLevel="0" collapsed="false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6" t="s">
        <v>17</v>
      </c>
      <c r="O5" s="6" t="s">
        <v>18</v>
      </c>
      <c r="P5" s="6" t="s">
        <v>19</v>
      </c>
      <c r="Q5" s="6" t="s">
        <v>20</v>
      </c>
    </row>
    <row r="6" customFormat="false" ht="23.85" hidden="false" customHeight="false" outlineLevel="0" collapsed="false">
      <c r="A6" s="7" t="n">
        <v>1</v>
      </c>
      <c r="B6" s="8" t="s">
        <v>21</v>
      </c>
      <c r="C6" s="8" t="s">
        <v>22</v>
      </c>
      <c r="D6" s="8" t="s">
        <v>23</v>
      </c>
      <c r="E6" s="8" t="s">
        <v>24</v>
      </c>
      <c r="F6" s="8" t="s">
        <v>25</v>
      </c>
      <c r="G6" s="9" t="n">
        <v>46239</v>
      </c>
      <c r="H6" s="9" t="n">
        <v>46323</v>
      </c>
      <c r="I6" s="7" t="n">
        <f aca="false">IF(H6="","",H6-$B$2)</f>
        <v>56</v>
      </c>
      <c r="J6" s="7" t="str">
        <f aca="false">IF(H6="","",IF(H6&lt;$B$2,"ИСТЁК",IF(H6-$B$2&lt;=$F$2,"Скоро истекает","OK")))</f>
        <v>OK</v>
      </c>
      <c r="K6" s="8" t="s">
        <v>26</v>
      </c>
      <c r="L6" s="8" t="s">
        <v>27</v>
      </c>
      <c r="M6" s="8" t="s">
        <v>28</v>
      </c>
      <c r="N6" s="8" t="s">
        <v>28</v>
      </c>
      <c r="O6" s="8" t="s">
        <v>29</v>
      </c>
      <c r="P6" s="9" t="n">
        <v>46266</v>
      </c>
      <c r="Q6" s="8" t="s">
        <v>30</v>
      </c>
    </row>
    <row r="7" customFormat="false" ht="15" hidden="false" customHeight="false" outlineLevel="0" collapsed="false">
      <c r="A7" s="7" t="n">
        <v>2</v>
      </c>
      <c r="B7" s="8"/>
      <c r="C7" s="8"/>
      <c r="D7" s="8"/>
      <c r="E7" s="8"/>
      <c r="F7" s="8"/>
      <c r="G7" s="9"/>
      <c r="H7" s="9"/>
      <c r="I7" s="7" t="str">
        <f aca="false">IF(H7="","",H7-$B$2)</f>
        <v/>
      </c>
      <c r="J7" s="7" t="str">
        <f aca="false">IF(H7="","",IF(H7&lt;$B$2,"ИСТЁК",IF(H7-$B$2&lt;=$F$2,"Скоро истекает","OK")))</f>
        <v/>
      </c>
      <c r="K7" s="8"/>
      <c r="L7" s="8"/>
      <c r="M7" s="8"/>
      <c r="N7" s="8"/>
      <c r="O7" s="8"/>
      <c r="P7" s="9"/>
      <c r="Q7" s="8"/>
    </row>
    <row r="8" customFormat="false" ht="15" hidden="false" customHeight="false" outlineLevel="0" collapsed="false">
      <c r="A8" s="7" t="n">
        <v>3</v>
      </c>
      <c r="B8" s="8"/>
      <c r="C8" s="8"/>
      <c r="D8" s="8"/>
      <c r="E8" s="8"/>
      <c r="F8" s="8"/>
      <c r="G8" s="9"/>
      <c r="H8" s="9"/>
      <c r="I8" s="7" t="str">
        <f aca="false">IF(H8="","",H8-$B$2)</f>
        <v/>
      </c>
      <c r="J8" s="7" t="str">
        <f aca="false">IF(H8="","",IF(H8&lt;$B$2,"ИСТЁК",IF(H8-$B$2&lt;=$F$2,"Скоро истекает","OK")))</f>
        <v/>
      </c>
      <c r="K8" s="8"/>
      <c r="L8" s="8"/>
      <c r="M8" s="8"/>
      <c r="N8" s="8"/>
      <c r="O8" s="8"/>
      <c r="P8" s="9"/>
      <c r="Q8" s="8"/>
    </row>
    <row r="9" customFormat="false" ht="15" hidden="false" customHeight="false" outlineLevel="0" collapsed="false">
      <c r="A9" s="7" t="n">
        <v>4</v>
      </c>
      <c r="B9" s="8"/>
      <c r="C9" s="8"/>
      <c r="D9" s="8"/>
      <c r="E9" s="8"/>
      <c r="F9" s="8"/>
      <c r="G9" s="9"/>
      <c r="H9" s="9"/>
      <c r="I9" s="7" t="str">
        <f aca="false">IF(H9="","",H9-$B$2)</f>
        <v/>
      </c>
      <c r="J9" s="7" t="str">
        <f aca="false">IF(H9="","",IF(H9&lt;$B$2,"ИСТЁК",IF(H9-$B$2&lt;=$F$2,"Скоро истекает","OK")))</f>
        <v/>
      </c>
      <c r="K9" s="8"/>
      <c r="L9" s="8"/>
      <c r="M9" s="8"/>
      <c r="N9" s="8"/>
      <c r="O9" s="8"/>
      <c r="P9" s="9"/>
      <c r="Q9" s="8"/>
    </row>
    <row r="10" customFormat="false" ht="15" hidden="false" customHeight="false" outlineLevel="0" collapsed="false">
      <c r="A10" s="7" t="n">
        <v>5</v>
      </c>
      <c r="B10" s="8"/>
      <c r="C10" s="8"/>
      <c r="D10" s="8"/>
      <c r="E10" s="8"/>
      <c r="F10" s="8"/>
      <c r="G10" s="9"/>
      <c r="H10" s="9"/>
      <c r="I10" s="7" t="str">
        <f aca="false">IF(H10="","",H10-$B$2)</f>
        <v/>
      </c>
      <c r="J10" s="7" t="str">
        <f aca="false">IF(H10="","",IF(H10&lt;$B$2,"ИСТЁК",IF(H10-$B$2&lt;=$F$2,"Скоро истекает","OK")))</f>
        <v/>
      </c>
      <c r="K10" s="8"/>
      <c r="L10" s="8"/>
      <c r="M10" s="8"/>
      <c r="N10" s="8"/>
      <c r="O10" s="8"/>
      <c r="P10" s="9"/>
      <c r="Q10" s="8"/>
    </row>
    <row r="11" customFormat="false" ht="15" hidden="false" customHeight="false" outlineLevel="0" collapsed="false">
      <c r="A11" s="7" t="n">
        <v>6</v>
      </c>
      <c r="B11" s="8"/>
      <c r="C11" s="8"/>
      <c r="D11" s="8"/>
      <c r="E11" s="8"/>
      <c r="F11" s="8"/>
      <c r="G11" s="9"/>
      <c r="H11" s="9"/>
      <c r="I11" s="7" t="str">
        <f aca="false">IF(H11="","",H11-$B$2)</f>
        <v/>
      </c>
      <c r="J11" s="7" t="str">
        <f aca="false">IF(H11="","",IF(H11&lt;$B$2,"ИСТЁК",IF(H11-$B$2&lt;=$F$2,"Скоро истекает","OK")))</f>
        <v/>
      </c>
      <c r="K11" s="8"/>
      <c r="L11" s="8"/>
      <c r="M11" s="8"/>
      <c r="N11" s="8"/>
      <c r="O11" s="8"/>
      <c r="P11" s="9"/>
      <c r="Q11" s="8"/>
    </row>
    <row r="12" customFormat="false" ht="15" hidden="false" customHeight="false" outlineLevel="0" collapsed="false">
      <c r="A12" s="7" t="n">
        <v>7</v>
      </c>
      <c r="B12" s="8"/>
      <c r="C12" s="8"/>
      <c r="D12" s="8"/>
      <c r="E12" s="8"/>
      <c r="F12" s="8"/>
      <c r="G12" s="9"/>
      <c r="H12" s="9"/>
      <c r="I12" s="7" t="str">
        <f aca="false">IF(H12="","",H12-$B$2)</f>
        <v/>
      </c>
      <c r="J12" s="7" t="str">
        <f aca="false">IF(H12="","",IF(H12&lt;$B$2,"ИСТЁК",IF(H12-$B$2&lt;=$F$2,"Скоро истекает","OK")))</f>
        <v/>
      </c>
      <c r="K12" s="8"/>
      <c r="L12" s="8"/>
      <c r="M12" s="8"/>
      <c r="N12" s="8"/>
      <c r="O12" s="8"/>
      <c r="P12" s="9"/>
      <c r="Q12" s="8"/>
    </row>
    <row r="13" customFormat="false" ht="15" hidden="false" customHeight="false" outlineLevel="0" collapsed="false">
      <c r="A13" s="7" t="n">
        <v>8</v>
      </c>
      <c r="B13" s="8"/>
      <c r="C13" s="8"/>
      <c r="D13" s="8"/>
      <c r="E13" s="8"/>
      <c r="F13" s="8"/>
      <c r="G13" s="9"/>
      <c r="H13" s="9"/>
      <c r="I13" s="7" t="str">
        <f aca="false">IF(H13="","",H13-$B$2)</f>
        <v/>
      </c>
      <c r="J13" s="7" t="str">
        <f aca="false">IF(H13="","",IF(H13&lt;$B$2,"ИСТЁК",IF(H13-$B$2&lt;=$F$2,"Скоро истекает","OK")))</f>
        <v/>
      </c>
      <c r="K13" s="8"/>
      <c r="L13" s="8"/>
      <c r="M13" s="8"/>
      <c r="N13" s="8"/>
      <c r="O13" s="8"/>
      <c r="P13" s="9"/>
      <c r="Q13" s="8"/>
    </row>
    <row r="14" customFormat="false" ht="15" hidden="false" customHeight="false" outlineLevel="0" collapsed="false">
      <c r="A14" s="7" t="n">
        <v>9</v>
      </c>
      <c r="B14" s="8"/>
      <c r="C14" s="8"/>
      <c r="D14" s="8"/>
      <c r="E14" s="8"/>
      <c r="F14" s="8"/>
      <c r="G14" s="9"/>
      <c r="H14" s="9"/>
      <c r="I14" s="7" t="str">
        <f aca="false">IF(H14="","",H14-$B$2)</f>
        <v/>
      </c>
      <c r="J14" s="7" t="str">
        <f aca="false">IF(H14="","",IF(H14&lt;$B$2,"ИСТЁК",IF(H14-$B$2&lt;=$F$2,"Скоро истекает","OK")))</f>
        <v/>
      </c>
      <c r="K14" s="8"/>
      <c r="L14" s="8"/>
      <c r="M14" s="8"/>
      <c r="N14" s="8"/>
      <c r="O14" s="8"/>
      <c r="P14" s="9"/>
      <c r="Q14" s="8"/>
    </row>
    <row r="15" customFormat="false" ht="15" hidden="false" customHeight="false" outlineLevel="0" collapsed="false">
      <c r="A15" s="7" t="n">
        <v>10</v>
      </c>
      <c r="B15" s="8"/>
      <c r="C15" s="8"/>
      <c r="D15" s="8"/>
      <c r="E15" s="8"/>
      <c r="F15" s="8"/>
      <c r="G15" s="9"/>
      <c r="H15" s="9"/>
      <c r="I15" s="7" t="str">
        <f aca="false">IF(H15="","",H15-$B$2)</f>
        <v/>
      </c>
      <c r="J15" s="7" t="str">
        <f aca="false">IF(H15="","",IF(H15&lt;$B$2,"ИСТЁК",IF(H15-$B$2&lt;=$F$2,"Скоро истекает","OK")))</f>
        <v/>
      </c>
      <c r="K15" s="8"/>
      <c r="L15" s="8"/>
      <c r="M15" s="8"/>
      <c r="N15" s="8"/>
      <c r="O15" s="8"/>
      <c r="P15" s="9"/>
      <c r="Q15" s="8"/>
    </row>
    <row r="16" customFormat="false" ht="15" hidden="false" customHeight="false" outlineLevel="0" collapsed="false">
      <c r="A16" s="7" t="n">
        <v>11</v>
      </c>
      <c r="B16" s="8"/>
      <c r="C16" s="8"/>
      <c r="D16" s="8"/>
      <c r="E16" s="8"/>
      <c r="F16" s="8"/>
      <c r="G16" s="9"/>
      <c r="H16" s="9"/>
      <c r="I16" s="7" t="str">
        <f aca="false">IF(H16="","",H16-$B$2)</f>
        <v/>
      </c>
      <c r="J16" s="7" t="str">
        <f aca="false">IF(H16="","",IF(H16&lt;$B$2,"ИСТЁК",IF(H16-$B$2&lt;=$F$2,"Скоро истекает","OK")))</f>
        <v/>
      </c>
      <c r="K16" s="8"/>
      <c r="L16" s="8"/>
      <c r="M16" s="8"/>
      <c r="N16" s="8"/>
      <c r="O16" s="8"/>
      <c r="P16" s="9"/>
      <c r="Q16" s="8"/>
    </row>
    <row r="17" customFormat="false" ht="15" hidden="false" customHeight="false" outlineLevel="0" collapsed="false">
      <c r="A17" s="7" t="n">
        <v>12</v>
      </c>
      <c r="B17" s="8"/>
      <c r="C17" s="8"/>
      <c r="D17" s="8"/>
      <c r="E17" s="8"/>
      <c r="F17" s="8"/>
      <c r="G17" s="9"/>
      <c r="H17" s="9"/>
      <c r="I17" s="7" t="str">
        <f aca="false">IF(H17="","",H17-$B$2)</f>
        <v/>
      </c>
      <c r="J17" s="7" t="str">
        <f aca="false">IF(H17="","",IF(H17&lt;$B$2,"ИСТЁК",IF(H17-$B$2&lt;=$F$2,"Скоро истекает","OK")))</f>
        <v/>
      </c>
      <c r="K17" s="8"/>
      <c r="L17" s="8"/>
      <c r="M17" s="8"/>
      <c r="N17" s="8"/>
      <c r="O17" s="8"/>
      <c r="P17" s="9"/>
      <c r="Q17" s="8"/>
    </row>
    <row r="18" customFormat="false" ht="15" hidden="false" customHeight="false" outlineLevel="0" collapsed="false">
      <c r="A18" s="7" t="n">
        <v>13</v>
      </c>
      <c r="B18" s="8"/>
      <c r="C18" s="8"/>
      <c r="D18" s="8"/>
      <c r="E18" s="8"/>
      <c r="F18" s="8"/>
      <c r="G18" s="9"/>
      <c r="H18" s="9"/>
      <c r="I18" s="7" t="str">
        <f aca="false">IF(H18="","",H18-$B$2)</f>
        <v/>
      </c>
      <c r="J18" s="7" t="str">
        <f aca="false">IF(H18="","",IF(H18&lt;$B$2,"ИСТЁК",IF(H18-$B$2&lt;=$F$2,"Скоро истекает","OK")))</f>
        <v/>
      </c>
      <c r="K18" s="8"/>
      <c r="L18" s="8"/>
      <c r="M18" s="8"/>
      <c r="N18" s="8"/>
      <c r="O18" s="8"/>
      <c r="P18" s="9"/>
      <c r="Q18" s="8"/>
    </row>
    <row r="19" customFormat="false" ht="15" hidden="false" customHeight="false" outlineLevel="0" collapsed="false">
      <c r="A19" s="7" t="n">
        <v>14</v>
      </c>
      <c r="B19" s="8"/>
      <c r="C19" s="8"/>
      <c r="D19" s="8"/>
      <c r="E19" s="8"/>
      <c r="F19" s="8"/>
      <c r="G19" s="9"/>
      <c r="H19" s="9"/>
      <c r="I19" s="7" t="str">
        <f aca="false">IF(H19="","",H19-$B$2)</f>
        <v/>
      </c>
      <c r="J19" s="7" t="str">
        <f aca="false">IF(H19="","",IF(H19&lt;$B$2,"ИСТЁК",IF(H19-$B$2&lt;=$F$2,"Скоро истекает","OK")))</f>
        <v/>
      </c>
      <c r="K19" s="8"/>
      <c r="L19" s="8"/>
      <c r="M19" s="8"/>
      <c r="N19" s="8"/>
      <c r="O19" s="8"/>
      <c r="P19" s="9"/>
      <c r="Q19" s="8"/>
    </row>
    <row r="20" customFormat="false" ht="15" hidden="false" customHeight="false" outlineLevel="0" collapsed="false">
      <c r="A20" s="7" t="n">
        <v>15</v>
      </c>
      <c r="B20" s="8"/>
      <c r="C20" s="8"/>
      <c r="D20" s="8"/>
      <c r="E20" s="8"/>
      <c r="F20" s="8"/>
      <c r="G20" s="9"/>
      <c r="H20" s="9"/>
      <c r="I20" s="7" t="str">
        <f aca="false">IF(H20="","",H20-$B$2)</f>
        <v/>
      </c>
      <c r="J20" s="7" t="str">
        <f aca="false">IF(H20="","",IF(H20&lt;$B$2,"ИСТЁК",IF(H20-$B$2&lt;=$F$2,"Скоро истекает","OK")))</f>
        <v/>
      </c>
      <c r="K20" s="8"/>
      <c r="L20" s="8"/>
      <c r="M20" s="8"/>
      <c r="N20" s="8"/>
      <c r="O20" s="8"/>
      <c r="P20" s="9"/>
      <c r="Q20" s="8"/>
    </row>
    <row r="21" customFormat="false" ht="15" hidden="false" customHeight="false" outlineLevel="0" collapsed="false">
      <c r="A21" s="7" t="n">
        <v>16</v>
      </c>
      <c r="B21" s="8"/>
      <c r="C21" s="8"/>
      <c r="D21" s="8"/>
      <c r="E21" s="8"/>
      <c r="F21" s="8"/>
      <c r="G21" s="9"/>
      <c r="H21" s="9"/>
      <c r="I21" s="7" t="str">
        <f aca="false">IF(H21="","",H21-$B$2)</f>
        <v/>
      </c>
      <c r="J21" s="7" t="str">
        <f aca="false">IF(H21="","",IF(H21&lt;$B$2,"ИСТЁК",IF(H21-$B$2&lt;=$F$2,"Скоро истекает","OK")))</f>
        <v/>
      </c>
      <c r="K21" s="8"/>
      <c r="L21" s="8"/>
      <c r="M21" s="8"/>
      <c r="N21" s="8"/>
      <c r="O21" s="8"/>
      <c r="P21" s="9"/>
      <c r="Q21" s="8"/>
    </row>
    <row r="22" customFormat="false" ht="15" hidden="false" customHeight="false" outlineLevel="0" collapsed="false">
      <c r="A22" s="7" t="n">
        <v>17</v>
      </c>
      <c r="B22" s="8"/>
      <c r="C22" s="8"/>
      <c r="D22" s="8"/>
      <c r="E22" s="8"/>
      <c r="F22" s="8"/>
      <c r="G22" s="9"/>
      <c r="H22" s="9"/>
      <c r="I22" s="7" t="str">
        <f aca="false">IF(H22="","",H22-$B$2)</f>
        <v/>
      </c>
      <c r="J22" s="7" t="str">
        <f aca="false">IF(H22="","",IF(H22&lt;$B$2,"ИСТЁК",IF(H22-$B$2&lt;=$F$2,"Скоро истекает","OK")))</f>
        <v/>
      </c>
      <c r="K22" s="8"/>
      <c r="L22" s="8"/>
      <c r="M22" s="8"/>
      <c r="N22" s="8"/>
      <c r="O22" s="8"/>
      <c r="P22" s="9"/>
      <c r="Q22" s="8"/>
    </row>
    <row r="23" customFormat="false" ht="15" hidden="false" customHeight="false" outlineLevel="0" collapsed="false">
      <c r="A23" s="7" t="n">
        <v>18</v>
      </c>
      <c r="B23" s="8"/>
      <c r="C23" s="8"/>
      <c r="D23" s="8"/>
      <c r="E23" s="8"/>
      <c r="F23" s="8"/>
      <c r="G23" s="9"/>
      <c r="H23" s="9"/>
      <c r="I23" s="7" t="str">
        <f aca="false">IF(H23="","",H23-$B$2)</f>
        <v/>
      </c>
      <c r="J23" s="7" t="str">
        <f aca="false">IF(H23="","",IF(H23&lt;$B$2,"ИСТЁК",IF(H23-$B$2&lt;=$F$2,"Скоро истекает","OK")))</f>
        <v/>
      </c>
      <c r="K23" s="8"/>
      <c r="L23" s="8"/>
      <c r="M23" s="8"/>
      <c r="N23" s="8"/>
      <c r="O23" s="8"/>
      <c r="P23" s="9"/>
      <c r="Q23" s="8"/>
    </row>
    <row r="24" customFormat="false" ht="15" hidden="false" customHeight="false" outlineLevel="0" collapsed="false">
      <c r="A24" s="7" t="n">
        <v>19</v>
      </c>
      <c r="B24" s="8"/>
      <c r="C24" s="8"/>
      <c r="D24" s="8"/>
      <c r="E24" s="8"/>
      <c r="F24" s="8"/>
      <c r="G24" s="9"/>
      <c r="H24" s="9"/>
      <c r="I24" s="7" t="str">
        <f aca="false">IF(H24="","",H24-$B$2)</f>
        <v/>
      </c>
      <c r="J24" s="7" t="str">
        <f aca="false">IF(H24="","",IF(H24&lt;$B$2,"ИСТЁК",IF(H24-$B$2&lt;=$F$2,"Скоро истекает","OK")))</f>
        <v/>
      </c>
      <c r="K24" s="8"/>
      <c r="L24" s="8"/>
      <c r="M24" s="8"/>
      <c r="N24" s="8"/>
      <c r="O24" s="8"/>
      <c r="P24" s="9"/>
      <c r="Q24" s="8"/>
    </row>
    <row r="25" customFormat="false" ht="15" hidden="false" customHeight="false" outlineLevel="0" collapsed="false">
      <c r="A25" s="7" t="n">
        <v>20</v>
      </c>
      <c r="B25" s="8"/>
      <c r="C25" s="8"/>
      <c r="D25" s="8"/>
      <c r="E25" s="8"/>
      <c r="F25" s="8"/>
      <c r="G25" s="9"/>
      <c r="H25" s="9"/>
      <c r="I25" s="7" t="str">
        <f aca="false">IF(H25="","",H25-$B$2)</f>
        <v/>
      </c>
      <c r="J25" s="7" t="str">
        <f aca="false">IF(H25="","",IF(H25&lt;$B$2,"ИСТЁК",IF(H25-$B$2&lt;=$F$2,"Скоро истекает","OK")))</f>
        <v/>
      </c>
      <c r="K25" s="8"/>
      <c r="L25" s="8"/>
      <c r="M25" s="8"/>
      <c r="N25" s="8"/>
      <c r="O25" s="8"/>
      <c r="P25" s="9"/>
      <c r="Q25" s="8"/>
    </row>
    <row r="26" customFormat="false" ht="15" hidden="false" customHeight="false" outlineLevel="0" collapsed="false">
      <c r="A26" s="7" t="n">
        <v>21</v>
      </c>
      <c r="B26" s="8"/>
      <c r="C26" s="8"/>
      <c r="D26" s="8"/>
      <c r="E26" s="8"/>
      <c r="F26" s="8"/>
      <c r="G26" s="9"/>
      <c r="H26" s="9"/>
      <c r="I26" s="7" t="str">
        <f aca="false">IF(H26="","",H26-$B$2)</f>
        <v/>
      </c>
      <c r="J26" s="7" t="str">
        <f aca="false">IF(H26="","",IF(H26&lt;$B$2,"ИСТЁК",IF(H26-$B$2&lt;=$F$2,"Скоро истекает","OK")))</f>
        <v/>
      </c>
      <c r="K26" s="8"/>
      <c r="L26" s="8"/>
      <c r="M26" s="8"/>
      <c r="N26" s="8"/>
      <c r="O26" s="8"/>
      <c r="P26" s="9"/>
      <c r="Q26" s="8"/>
    </row>
    <row r="27" customFormat="false" ht="15" hidden="false" customHeight="false" outlineLevel="0" collapsed="false">
      <c r="A27" s="7" t="n">
        <v>22</v>
      </c>
      <c r="B27" s="8"/>
      <c r="C27" s="8"/>
      <c r="D27" s="8"/>
      <c r="E27" s="8"/>
      <c r="F27" s="8"/>
      <c r="G27" s="9"/>
      <c r="H27" s="9"/>
      <c r="I27" s="7" t="str">
        <f aca="false">IF(H27="","",H27-$B$2)</f>
        <v/>
      </c>
      <c r="J27" s="7" t="str">
        <f aca="false">IF(H27="","",IF(H27&lt;$B$2,"ИСТЁК",IF(H27-$B$2&lt;=$F$2,"Скоро истекает","OK")))</f>
        <v/>
      </c>
      <c r="K27" s="8"/>
      <c r="L27" s="8"/>
      <c r="M27" s="8"/>
      <c r="N27" s="8"/>
      <c r="O27" s="8"/>
      <c r="P27" s="9"/>
      <c r="Q27" s="8"/>
    </row>
    <row r="28" customFormat="false" ht="15" hidden="false" customHeight="false" outlineLevel="0" collapsed="false">
      <c r="A28" s="7" t="n">
        <v>23</v>
      </c>
      <c r="B28" s="8"/>
      <c r="C28" s="8"/>
      <c r="D28" s="8"/>
      <c r="E28" s="8"/>
      <c r="F28" s="8"/>
      <c r="G28" s="9"/>
      <c r="H28" s="9"/>
      <c r="I28" s="7" t="str">
        <f aca="false">IF(H28="","",H28-$B$2)</f>
        <v/>
      </c>
      <c r="J28" s="7" t="str">
        <f aca="false">IF(H28="","",IF(H28&lt;$B$2,"ИСТЁК",IF(H28-$B$2&lt;=$F$2,"Скоро истекает","OK")))</f>
        <v/>
      </c>
      <c r="K28" s="8"/>
      <c r="L28" s="8"/>
      <c r="M28" s="8"/>
      <c r="N28" s="8"/>
      <c r="O28" s="8"/>
      <c r="P28" s="9"/>
      <c r="Q28" s="8"/>
    </row>
    <row r="29" customFormat="false" ht="15" hidden="false" customHeight="false" outlineLevel="0" collapsed="false">
      <c r="A29" s="7" t="n">
        <v>24</v>
      </c>
      <c r="B29" s="8"/>
      <c r="C29" s="8"/>
      <c r="D29" s="8"/>
      <c r="E29" s="8"/>
      <c r="F29" s="8"/>
      <c r="G29" s="9"/>
      <c r="H29" s="9"/>
      <c r="I29" s="7" t="str">
        <f aca="false">IF(H29="","",H29-$B$2)</f>
        <v/>
      </c>
      <c r="J29" s="7" t="str">
        <f aca="false">IF(H29="","",IF(H29&lt;$B$2,"ИСТЁК",IF(H29-$B$2&lt;=$F$2,"Скоро истекает","OK")))</f>
        <v/>
      </c>
      <c r="K29" s="8"/>
      <c r="L29" s="8"/>
      <c r="M29" s="8"/>
      <c r="N29" s="8"/>
      <c r="O29" s="8"/>
      <c r="P29" s="9"/>
      <c r="Q29" s="8"/>
    </row>
    <row r="30" customFormat="false" ht="15" hidden="false" customHeight="false" outlineLevel="0" collapsed="false">
      <c r="A30" s="7" t="n">
        <v>25</v>
      </c>
      <c r="B30" s="8"/>
      <c r="C30" s="8"/>
      <c r="D30" s="8"/>
      <c r="E30" s="8"/>
      <c r="F30" s="8"/>
      <c r="G30" s="9"/>
      <c r="H30" s="9"/>
      <c r="I30" s="7" t="str">
        <f aca="false">IF(H30="","",H30-$B$2)</f>
        <v/>
      </c>
      <c r="J30" s="7" t="str">
        <f aca="false">IF(H30="","",IF(H30&lt;$B$2,"ИСТЁК",IF(H30-$B$2&lt;=$F$2,"Скоро истекает","OK")))</f>
        <v/>
      </c>
      <c r="K30" s="8"/>
      <c r="L30" s="8"/>
      <c r="M30" s="8"/>
      <c r="N30" s="8"/>
      <c r="O30" s="8"/>
      <c r="P30" s="9"/>
      <c r="Q30" s="8"/>
    </row>
    <row r="31" customFormat="false" ht="15" hidden="false" customHeight="false" outlineLevel="0" collapsed="false">
      <c r="A31" s="7" t="n">
        <v>26</v>
      </c>
      <c r="B31" s="8"/>
      <c r="C31" s="8"/>
      <c r="D31" s="8"/>
      <c r="E31" s="8"/>
      <c r="F31" s="8"/>
      <c r="G31" s="9"/>
      <c r="H31" s="9"/>
      <c r="I31" s="7" t="str">
        <f aca="false">IF(H31="","",H31-$B$2)</f>
        <v/>
      </c>
      <c r="J31" s="7" t="str">
        <f aca="false">IF(H31="","",IF(H31&lt;$B$2,"ИСТЁК",IF(H31-$B$2&lt;=$F$2,"Скоро истекает","OK")))</f>
        <v/>
      </c>
      <c r="K31" s="8"/>
      <c r="L31" s="8"/>
      <c r="M31" s="8"/>
      <c r="N31" s="8"/>
      <c r="O31" s="8"/>
      <c r="P31" s="9"/>
      <c r="Q31" s="8"/>
    </row>
    <row r="32" customFormat="false" ht="15" hidden="false" customHeight="false" outlineLevel="0" collapsed="false">
      <c r="A32" s="7" t="n">
        <v>27</v>
      </c>
      <c r="B32" s="8"/>
      <c r="C32" s="8"/>
      <c r="D32" s="8"/>
      <c r="E32" s="8"/>
      <c r="F32" s="8"/>
      <c r="G32" s="9"/>
      <c r="H32" s="9"/>
      <c r="I32" s="7" t="str">
        <f aca="false">IF(H32="","",H32-$B$2)</f>
        <v/>
      </c>
      <c r="J32" s="7" t="str">
        <f aca="false">IF(H32="","",IF(H32&lt;$B$2,"ИСТЁК",IF(H32-$B$2&lt;=$F$2,"Скоро истекает","OK")))</f>
        <v/>
      </c>
      <c r="K32" s="8"/>
      <c r="L32" s="8"/>
      <c r="M32" s="8"/>
      <c r="N32" s="8"/>
      <c r="O32" s="8"/>
      <c r="P32" s="9"/>
      <c r="Q32" s="8"/>
    </row>
    <row r="33" customFormat="false" ht="15" hidden="false" customHeight="false" outlineLevel="0" collapsed="false">
      <c r="A33" s="7" t="n">
        <v>28</v>
      </c>
      <c r="B33" s="8"/>
      <c r="C33" s="8"/>
      <c r="D33" s="8"/>
      <c r="E33" s="8"/>
      <c r="F33" s="8"/>
      <c r="G33" s="9"/>
      <c r="H33" s="9"/>
      <c r="I33" s="7" t="str">
        <f aca="false">IF(H33="","",H33-$B$2)</f>
        <v/>
      </c>
      <c r="J33" s="7" t="str">
        <f aca="false">IF(H33="","",IF(H33&lt;$B$2,"ИСТЁК",IF(H33-$B$2&lt;=$F$2,"Скоро истекает","OK")))</f>
        <v/>
      </c>
      <c r="K33" s="8"/>
      <c r="L33" s="8"/>
      <c r="M33" s="8"/>
      <c r="N33" s="8"/>
      <c r="O33" s="8"/>
      <c r="P33" s="9"/>
      <c r="Q33" s="8"/>
    </row>
    <row r="34" customFormat="false" ht="15" hidden="false" customHeight="false" outlineLevel="0" collapsed="false">
      <c r="A34" s="7" t="n">
        <v>29</v>
      </c>
      <c r="B34" s="8"/>
      <c r="C34" s="8"/>
      <c r="D34" s="8"/>
      <c r="E34" s="8"/>
      <c r="F34" s="8"/>
      <c r="G34" s="9"/>
      <c r="H34" s="9"/>
      <c r="I34" s="7" t="str">
        <f aca="false">IF(H34="","",H34-$B$2)</f>
        <v/>
      </c>
      <c r="J34" s="7" t="str">
        <f aca="false">IF(H34="","",IF(H34&lt;$B$2,"ИСТЁК",IF(H34-$B$2&lt;=$F$2,"Скоро истекает","OK")))</f>
        <v/>
      </c>
      <c r="K34" s="8"/>
      <c r="L34" s="8"/>
      <c r="M34" s="8"/>
      <c r="N34" s="8"/>
      <c r="O34" s="8"/>
      <c r="P34" s="9"/>
      <c r="Q34" s="8"/>
    </row>
    <row r="35" customFormat="false" ht="15" hidden="false" customHeight="false" outlineLevel="0" collapsed="false">
      <c r="A35" s="7" t="n">
        <v>30</v>
      </c>
      <c r="B35" s="8"/>
      <c r="C35" s="8"/>
      <c r="D35" s="8"/>
      <c r="E35" s="8"/>
      <c r="F35" s="8"/>
      <c r="G35" s="9"/>
      <c r="H35" s="9"/>
      <c r="I35" s="7" t="str">
        <f aca="false">IF(H35="","",H35-$B$2)</f>
        <v/>
      </c>
      <c r="J35" s="7" t="str">
        <f aca="false">IF(H35="","",IF(H35&lt;$B$2,"ИСТЁК",IF(H35-$B$2&lt;=$F$2,"Скоро истекает","OK")))</f>
        <v/>
      </c>
      <c r="K35" s="8"/>
      <c r="L35" s="8"/>
      <c r="M35" s="8"/>
      <c r="N35" s="8"/>
      <c r="O35" s="8"/>
      <c r="P35" s="9"/>
      <c r="Q35" s="8"/>
    </row>
    <row r="36" customFormat="false" ht="15" hidden="false" customHeight="false" outlineLevel="0" collapsed="false">
      <c r="A36" s="7" t="n">
        <v>31</v>
      </c>
      <c r="B36" s="8"/>
      <c r="C36" s="8"/>
      <c r="D36" s="8"/>
      <c r="E36" s="8"/>
      <c r="F36" s="8"/>
      <c r="G36" s="9"/>
      <c r="H36" s="9"/>
      <c r="I36" s="7" t="str">
        <f aca="false">IF(H36="","",H36-$B$2)</f>
        <v/>
      </c>
      <c r="J36" s="7" t="str">
        <f aca="false">IF(H36="","",IF(H36&lt;$B$2,"ИСТЁК",IF(H36-$B$2&lt;=$F$2,"Скоро истекает","OK")))</f>
        <v/>
      </c>
      <c r="K36" s="8"/>
      <c r="L36" s="8"/>
      <c r="M36" s="8"/>
      <c r="N36" s="8"/>
      <c r="O36" s="8"/>
      <c r="P36" s="9"/>
      <c r="Q36" s="8"/>
    </row>
    <row r="37" customFormat="false" ht="15" hidden="false" customHeight="false" outlineLevel="0" collapsed="false">
      <c r="A37" s="7" t="n">
        <v>32</v>
      </c>
      <c r="B37" s="8"/>
      <c r="C37" s="8"/>
      <c r="D37" s="8"/>
      <c r="E37" s="8"/>
      <c r="F37" s="8"/>
      <c r="G37" s="9"/>
      <c r="H37" s="9"/>
      <c r="I37" s="7" t="str">
        <f aca="false">IF(H37="","",H37-$B$2)</f>
        <v/>
      </c>
      <c r="J37" s="7" t="str">
        <f aca="false">IF(H37="","",IF(H37&lt;$B$2,"ИСТЁК",IF(H37-$B$2&lt;=$F$2,"Скоро истекает","OK")))</f>
        <v/>
      </c>
      <c r="K37" s="8"/>
      <c r="L37" s="8"/>
      <c r="M37" s="8"/>
      <c r="N37" s="8"/>
      <c r="O37" s="8"/>
      <c r="P37" s="9"/>
      <c r="Q37" s="8"/>
    </row>
    <row r="38" customFormat="false" ht="15" hidden="false" customHeight="false" outlineLevel="0" collapsed="false">
      <c r="A38" s="7" t="n">
        <v>33</v>
      </c>
      <c r="B38" s="8"/>
      <c r="C38" s="8"/>
      <c r="D38" s="8"/>
      <c r="E38" s="8"/>
      <c r="F38" s="8"/>
      <c r="G38" s="9"/>
      <c r="H38" s="9"/>
      <c r="I38" s="7" t="str">
        <f aca="false">IF(H38="","",H38-$B$2)</f>
        <v/>
      </c>
      <c r="J38" s="7" t="str">
        <f aca="false">IF(H38="","",IF(H38&lt;$B$2,"ИСТЁК",IF(H38-$B$2&lt;=$F$2,"Скоро истекает","OK")))</f>
        <v/>
      </c>
      <c r="K38" s="8"/>
      <c r="L38" s="8"/>
      <c r="M38" s="8"/>
      <c r="N38" s="8"/>
      <c r="O38" s="8"/>
      <c r="P38" s="9"/>
      <c r="Q38" s="8"/>
    </row>
    <row r="39" customFormat="false" ht="15" hidden="false" customHeight="false" outlineLevel="0" collapsed="false">
      <c r="A39" s="7" t="n">
        <v>34</v>
      </c>
      <c r="B39" s="8"/>
      <c r="C39" s="8"/>
      <c r="D39" s="8"/>
      <c r="E39" s="8"/>
      <c r="F39" s="8"/>
      <c r="G39" s="9"/>
      <c r="H39" s="9"/>
      <c r="I39" s="7" t="str">
        <f aca="false">IF(H39="","",H39-$B$2)</f>
        <v/>
      </c>
      <c r="J39" s="7" t="str">
        <f aca="false">IF(H39="","",IF(H39&lt;$B$2,"ИСТЁК",IF(H39-$B$2&lt;=$F$2,"Скоро истекает","OK")))</f>
        <v/>
      </c>
      <c r="K39" s="8"/>
      <c r="L39" s="8"/>
      <c r="M39" s="8"/>
      <c r="N39" s="8"/>
      <c r="O39" s="8"/>
      <c r="P39" s="9"/>
      <c r="Q39" s="8"/>
    </row>
    <row r="40" customFormat="false" ht="15" hidden="false" customHeight="false" outlineLevel="0" collapsed="false">
      <c r="A40" s="7" t="n">
        <v>35</v>
      </c>
      <c r="B40" s="8"/>
      <c r="C40" s="8"/>
      <c r="D40" s="8"/>
      <c r="E40" s="8"/>
      <c r="F40" s="8"/>
      <c r="G40" s="9"/>
      <c r="H40" s="9"/>
      <c r="I40" s="7" t="str">
        <f aca="false">IF(H40="","",H40-$B$2)</f>
        <v/>
      </c>
      <c r="J40" s="7" t="str">
        <f aca="false">IF(H40="","",IF(H40&lt;$B$2,"ИСТЁК",IF(H40-$B$2&lt;=$F$2,"Скоро истекает","OK")))</f>
        <v/>
      </c>
      <c r="K40" s="8"/>
      <c r="L40" s="8"/>
      <c r="M40" s="8"/>
      <c r="N40" s="8"/>
      <c r="O40" s="8"/>
      <c r="P40" s="9"/>
      <c r="Q40" s="8"/>
    </row>
    <row r="41" customFormat="false" ht="15" hidden="false" customHeight="false" outlineLevel="0" collapsed="false">
      <c r="A41" s="7" t="n">
        <v>36</v>
      </c>
      <c r="B41" s="8"/>
      <c r="C41" s="8"/>
      <c r="D41" s="8"/>
      <c r="E41" s="8"/>
      <c r="F41" s="8"/>
      <c r="G41" s="9"/>
      <c r="H41" s="9"/>
      <c r="I41" s="7" t="str">
        <f aca="false">IF(H41="","",H41-$B$2)</f>
        <v/>
      </c>
      <c r="J41" s="7" t="str">
        <f aca="false">IF(H41="","",IF(H41&lt;$B$2,"ИСТЁК",IF(H41-$B$2&lt;=$F$2,"Скоро истекает","OK")))</f>
        <v/>
      </c>
      <c r="K41" s="8"/>
      <c r="L41" s="8"/>
      <c r="M41" s="8"/>
      <c r="N41" s="8"/>
      <c r="O41" s="8"/>
      <c r="P41" s="9"/>
      <c r="Q41" s="8"/>
    </row>
    <row r="42" customFormat="false" ht="15" hidden="false" customHeight="false" outlineLevel="0" collapsed="false">
      <c r="A42" s="7" t="n">
        <v>37</v>
      </c>
      <c r="B42" s="8"/>
      <c r="C42" s="8"/>
      <c r="D42" s="8"/>
      <c r="E42" s="8"/>
      <c r="F42" s="8"/>
      <c r="G42" s="9"/>
      <c r="H42" s="9"/>
      <c r="I42" s="7" t="str">
        <f aca="false">IF(H42="","",H42-$B$2)</f>
        <v/>
      </c>
      <c r="J42" s="7" t="str">
        <f aca="false">IF(H42="","",IF(H42&lt;$B$2,"ИСТЁК",IF(H42-$B$2&lt;=$F$2,"Скоро истекает","OK")))</f>
        <v/>
      </c>
      <c r="K42" s="8"/>
      <c r="L42" s="8"/>
      <c r="M42" s="8"/>
      <c r="N42" s="8"/>
      <c r="O42" s="8"/>
      <c r="P42" s="9"/>
      <c r="Q42" s="8"/>
    </row>
    <row r="43" customFormat="false" ht="15" hidden="false" customHeight="false" outlineLevel="0" collapsed="false">
      <c r="A43" s="7" t="n">
        <v>38</v>
      </c>
      <c r="B43" s="8"/>
      <c r="C43" s="8"/>
      <c r="D43" s="8"/>
      <c r="E43" s="8"/>
      <c r="F43" s="8"/>
      <c r="G43" s="9"/>
      <c r="H43" s="9"/>
      <c r="I43" s="7" t="str">
        <f aca="false">IF(H43="","",H43-$B$2)</f>
        <v/>
      </c>
      <c r="J43" s="7" t="str">
        <f aca="false">IF(H43="","",IF(H43&lt;$B$2,"ИСТЁК",IF(H43-$B$2&lt;=$F$2,"Скоро истекает","OK")))</f>
        <v/>
      </c>
      <c r="K43" s="8"/>
      <c r="L43" s="8"/>
      <c r="M43" s="8"/>
      <c r="N43" s="8"/>
      <c r="O43" s="8"/>
      <c r="P43" s="9"/>
      <c r="Q43" s="8"/>
    </row>
    <row r="44" customFormat="false" ht="15" hidden="false" customHeight="false" outlineLevel="0" collapsed="false">
      <c r="A44" s="7" t="n">
        <v>39</v>
      </c>
      <c r="B44" s="8"/>
      <c r="C44" s="8"/>
      <c r="D44" s="8"/>
      <c r="E44" s="8"/>
      <c r="F44" s="8"/>
      <c r="G44" s="9"/>
      <c r="H44" s="9"/>
      <c r="I44" s="7" t="str">
        <f aca="false">IF(H44="","",H44-$B$2)</f>
        <v/>
      </c>
      <c r="J44" s="7" t="str">
        <f aca="false">IF(H44="","",IF(H44&lt;$B$2,"ИСТЁК",IF(H44-$B$2&lt;=$F$2,"Скоро истекает","OK")))</f>
        <v/>
      </c>
      <c r="K44" s="8"/>
      <c r="L44" s="8"/>
      <c r="M44" s="8"/>
      <c r="N44" s="8"/>
      <c r="O44" s="8"/>
      <c r="P44" s="9"/>
      <c r="Q44" s="8"/>
    </row>
    <row r="45" customFormat="false" ht="15" hidden="false" customHeight="false" outlineLevel="0" collapsed="false">
      <c r="A45" s="7" t="n">
        <v>40</v>
      </c>
      <c r="B45" s="8"/>
      <c r="C45" s="8"/>
      <c r="D45" s="8"/>
      <c r="E45" s="8"/>
      <c r="F45" s="8"/>
      <c r="G45" s="9"/>
      <c r="H45" s="9"/>
      <c r="I45" s="7" t="str">
        <f aca="false">IF(H45="","",H45-$B$2)</f>
        <v/>
      </c>
      <c r="J45" s="7" t="str">
        <f aca="false">IF(H45="","",IF(H45&lt;$B$2,"ИСТЁК",IF(H45-$B$2&lt;=$F$2,"Скоро истекает","OK")))</f>
        <v/>
      </c>
      <c r="K45" s="8"/>
      <c r="L45" s="8"/>
      <c r="M45" s="8"/>
      <c r="N45" s="8"/>
      <c r="O45" s="8"/>
      <c r="P45" s="9"/>
      <c r="Q45" s="8"/>
    </row>
    <row r="48" customFormat="false" ht="15" hidden="false" customHeight="false" outlineLevel="0" collapsed="false">
      <c r="A48" s="2" t="s">
        <v>31</v>
      </c>
    </row>
    <row r="49" customFormat="false" ht="15" hidden="false" customHeight="false" outlineLevel="0" collapsed="false">
      <c r="A49" s="10" t="s">
        <v>32</v>
      </c>
      <c r="B49" s="10"/>
      <c r="C49" s="11" t="n">
        <f aca="false">COUNTA(B6:B45)</f>
        <v>1</v>
      </c>
    </row>
    <row r="50" customFormat="false" ht="15" hidden="false" customHeight="false" outlineLevel="0" collapsed="false">
      <c r="A50" s="10" t="s">
        <v>33</v>
      </c>
      <c r="B50" s="10"/>
      <c r="C50" s="11" t="n">
        <f aca="false">COUNTIF(J6:J45,"ИСТЁК")</f>
        <v>0</v>
      </c>
    </row>
    <row r="51" customFormat="false" ht="15" hidden="false" customHeight="false" outlineLevel="0" collapsed="false">
      <c r="A51" s="10" t="s">
        <v>34</v>
      </c>
      <c r="B51" s="10"/>
      <c r="C51" s="11" t="n">
        <f aca="false">COUNTIF(J6:J45,"Скоро истекает")</f>
        <v>0</v>
      </c>
    </row>
    <row r="52" customFormat="false" ht="15" hidden="false" customHeight="false" outlineLevel="0" collapsed="false">
      <c r="A52" s="10" t="s">
        <v>35</v>
      </c>
      <c r="B52" s="10"/>
      <c r="C52" s="11" t="n">
        <f aca="false">COUNTIF(M6:M45,"прямая")</f>
        <v>0</v>
      </c>
    </row>
    <row r="53" customFormat="false" ht="15" hidden="false" customHeight="false" outlineLevel="0" collapsed="false">
      <c r="A53" s="10" t="s">
        <v>36</v>
      </c>
      <c r="B53" s="10"/>
      <c r="C53" s="11" t="n">
        <f aca="false">COUNTIF(E6:E45,"*GlobalSign*")</f>
        <v>0</v>
      </c>
    </row>
    <row r="54" customFormat="false" ht="15" hidden="false" customHeight="false" outlineLevel="0" collapsed="false">
      <c r="A54" s="10" t="s">
        <v>37</v>
      </c>
      <c r="B54" s="10"/>
      <c r="C54" s="11" t="n">
        <f aca="false">COUNTIF(E6:E45,"*Russian Trusted*")+COUNTIF(E6:E45,"*НУЦ*")</f>
        <v>0</v>
      </c>
    </row>
    <row r="55" customFormat="false" ht="15" hidden="false" customHeight="false" outlineLevel="0" collapsed="false">
      <c r="A55" s="10" t="s">
        <v>38</v>
      </c>
      <c r="B55" s="10"/>
      <c r="C55" s="11" t="n">
        <f aca="false">COUNTBLANK(L6:L45)-COUNTBLANK(B6:B45)</f>
        <v>0</v>
      </c>
    </row>
  </sheetData>
  <mergeCells count="7">
    <mergeCell ref="A49:B49"/>
    <mergeCell ref="A50:B50"/>
    <mergeCell ref="A51:B51"/>
    <mergeCell ref="A52:B52"/>
    <mergeCell ref="A53:B53"/>
    <mergeCell ref="A54:B54"/>
    <mergeCell ref="A55:B55"/>
  </mergeCells>
  <conditionalFormatting sqref="J6:J45">
    <cfRule type="cellIs" priority="2" operator="equal" aboveAverage="0" equalAverage="0" bottom="0" percent="0" rank="0" text="" dxfId="0">
      <formula>"ИСТЁК"</formula>
    </cfRule>
    <cfRule type="cellIs" priority="3" operator="equal" aboveAverage="0" equalAverage="0" bottom="0" percent="0" rank="0" text="" dxfId="1">
      <formula>"Скоро истекает"</formula>
    </cfRule>
    <cfRule type="cellIs" priority="4" operator="equal" aboveAverage="0" equalAverage="0" bottom="0" percent="0" rank="0" text="" dxfId="2">
      <formula>"OK"</formula>
    </cfRule>
  </conditionalFormatting>
  <dataValidations count="2">
    <dataValidation allowBlank="true" errorStyle="stop" operator="between" showDropDown="false" showErrorMessage="false" showInputMessage="false" sqref="M6:M45" type="list">
      <formula1>"нет,косвенная,прямая"</formula1>
      <formula2>0</formula2>
    </dataValidation>
    <dataValidation allowBlank="true" errorStyle="stop" operator="between" showDropDown="false" showErrorMessage="false" showInputMessage="false" sqref="N6:N45" type="list">
      <formula1>"да,нет,не знаем"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0"/>
    <col collapsed="false" customWidth="true" hidden="false" outlineLevel="0" max="2" min="2" style="0" width="80"/>
  </cols>
  <sheetData>
    <row r="1" customFormat="false" ht="15" hidden="false" customHeight="false" outlineLevel="0" collapsed="false">
      <c r="A1" s="12" t="s">
        <v>39</v>
      </c>
    </row>
    <row r="3" customFormat="false" ht="15" hidden="false" customHeight="false" outlineLevel="0" collapsed="false">
      <c r="A3" s="13" t="s">
        <v>40</v>
      </c>
      <c r="B3" s="13" t="s">
        <v>41</v>
      </c>
    </row>
    <row r="4" customFormat="false" ht="15" hidden="false" customHeight="false" outlineLevel="0" collapsed="false">
      <c r="A4" s="14" t="s">
        <v>42</v>
      </c>
      <c r="B4" s="14" t="s">
        <v>43</v>
      </c>
    </row>
    <row r="5" customFormat="false" ht="15" hidden="false" customHeight="false" outlineLevel="0" collapsed="false">
      <c r="A5" s="14" t="s">
        <v>44</v>
      </c>
      <c r="B5" s="14" t="s">
        <v>45</v>
      </c>
    </row>
    <row r="6" customFormat="false" ht="15" hidden="false" customHeight="false" outlineLevel="0" collapsed="false">
      <c r="A6" s="14" t="s">
        <v>46</v>
      </c>
      <c r="B6" s="14" t="s">
        <v>47</v>
      </c>
    </row>
    <row r="7" customFormat="false" ht="15" hidden="false" customHeight="false" outlineLevel="0" collapsed="false">
      <c r="A7" s="14" t="s">
        <v>48</v>
      </c>
      <c r="B7" s="14" t="s">
        <v>49</v>
      </c>
    </row>
    <row r="8" customFormat="false" ht="23.85" hidden="false" customHeight="false" outlineLevel="0" collapsed="false">
      <c r="A8" s="14" t="s">
        <v>50</v>
      </c>
      <c r="B8" s="14" t="s">
        <v>51</v>
      </c>
    </row>
    <row r="9" customFormat="false" ht="15" hidden="false" customHeight="false" outlineLevel="0" collapsed="false">
      <c r="A9" s="14" t="s">
        <v>52</v>
      </c>
      <c r="B9" s="14" t="s">
        <v>53</v>
      </c>
    </row>
    <row r="10" customFormat="false" ht="15" hidden="false" customHeight="false" outlineLevel="0" collapsed="false">
      <c r="A10" s="14" t="s">
        <v>54</v>
      </c>
      <c r="B10" s="14" t="s">
        <v>55</v>
      </c>
    </row>
    <row r="11" customFormat="false" ht="15" hidden="false" customHeight="false" outlineLevel="0" collapsed="false">
      <c r="A11" s="14" t="s">
        <v>56</v>
      </c>
      <c r="B11" s="14" t="s">
        <v>57</v>
      </c>
    </row>
    <row r="12" customFormat="false" ht="15" hidden="false" customHeight="false" outlineLevel="0" collapsed="false">
      <c r="A12" s="14" t="s">
        <v>58</v>
      </c>
      <c r="B12" s="14" t="s">
        <v>59</v>
      </c>
    </row>
    <row r="13" customFormat="false" ht="15" hidden="false" customHeight="false" outlineLevel="0" collapsed="false">
      <c r="A13" s="14" t="s">
        <v>60</v>
      </c>
      <c r="B13" s="14" t="s">
        <v>61</v>
      </c>
    </row>
    <row r="14" customFormat="false" ht="15" hidden="false" customHeight="false" outlineLevel="0" collapsed="false">
      <c r="A14" s="14" t="s">
        <v>62</v>
      </c>
      <c r="B14" s="14" t="s">
        <v>63</v>
      </c>
    </row>
    <row r="15" customFormat="false" ht="15" hidden="false" customHeight="false" outlineLevel="0" collapsed="false">
      <c r="A15" s="14" t="s">
        <v>64</v>
      </c>
      <c r="B15" s="14" t="s">
        <v>65</v>
      </c>
    </row>
    <row r="16" customFormat="false" ht="15" hidden="false" customHeight="false" outlineLevel="0" collapsed="false">
      <c r="A16" s="14" t="s">
        <v>66</v>
      </c>
      <c r="B16" s="14" t="s">
        <v>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2026-09-02T11:04:41Z</dcterms:created>
  <dc:creator>ООО «Визард-АйТи»</dc:creator>
  <dc:description/>
  <dc:language>en-US</dc:language>
  <cp:lastModifiedBy/>
  <dcterms:modified xsi:type="dcterms:W3CDTF">2026-09-02T11:04:41Z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