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к пользоваться" sheetId="1" state="visible" r:id="rId1"/>
    <sheet xmlns:r="http://schemas.openxmlformats.org/officeDocument/2006/relationships" name="Реестр" sheetId="2" state="visible" r:id="rId2"/>
    <sheet xmlns:r="http://schemas.openxmlformats.org/officeDocument/2006/relationships" name="Пример" sheetId="3" state="visible" r:id="rId3"/>
    <sheet xmlns:r="http://schemas.openxmlformats.org/officeDocument/2006/relationships" name="Календарь продлений" sheetId="4" state="visible" r:id="rId4"/>
    <sheet xmlns:r="http://schemas.openxmlformats.org/officeDocument/2006/relationships" name="Сводка" sheetId="5" state="visible" r:id="rId5"/>
  </sheets>
  <definedNames>
    <definedName name="_xlnm._FilterDatabase" localSheetId="1" hidden="1">'Реестр'!$A$1:$AF$101</definedName>
    <definedName name="_xlnm._FilterDatabase" localSheetId="2" hidden="1">'Пример'!$A$4:$AF$9</definedName>
    <definedName name="_xlnm._FilterDatabase" localSheetId="3" hidden="1">'Календарь продлений'!$A$6:$J$106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8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color rgb="FF1F3864"/>
      <sz val="11"/>
    </font>
    <font>
      <name val="Calibri"/>
      <sz val="10"/>
    </font>
    <font>
      <name val="Calibri"/>
      <b val="1"/>
      <color rgb="FFFFFFFF"/>
      <sz val="10"/>
    </font>
    <font>
      <name val="Calibri"/>
      <b val="1"/>
      <sz val="10"/>
    </font>
    <font>
      <name val="Calibri"/>
      <color rgb="FF595959"/>
      <sz val="9"/>
    </font>
    <font>
      <name val="Calibri"/>
      <i val="1"/>
      <color rgb="FF404040"/>
      <sz val="10"/>
    </font>
  </fonts>
  <fills count="6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2F559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left" vertical="center" wrapText="1"/>
    </xf>
    <xf numFmtId="0" fontId="5" fillId="0" borderId="0" pivotButton="0" quotePrefix="0" xfId="0"/>
    <xf numFmtId="0" fontId="3" fillId="0" borderId="0" pivotButton="0" quotePrefix="0" xfId="0"/>
    <xf numFmtId="0" fontId="6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164" fontId="3" fillId="3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3" fontId="3" fillId="3" borderId="1" applyAlignment="1" pivotButton="0" quotePrefix="0" xfId="0">
      <alignment vertical="top" wrapText="1"/>
    </xf>
    <xf numFmtId="0" fontId="5" fillId="4" borderId="0" pivotButton="0" quotePrefix="0" xfId="0"/>
    <xf numFmtId="3" fontId="5" fillId="4" borderId="0" pivotButton="0" quotePrefix="0" xfId="0"/>
    <xf numFmtId="164" fontId="7" fillId="4" borderId="1" applyAlignment="1" pivotButton="0" quotePrefix="0" xfId="0">
      <alignment vertical="top" wrapText="1"/>
    </xf>
    <xf numFmtId="3" fontId="7" fillId="4" borderId="1" applyAlignment="1" pivotButton="0" quotePrefix="0" xfId="0">
      <alignment vertical="top" wrapText="1"/>
    </xf>
    <xf numFmtId="0" fontId="4" fillId="5" borderId="0" applyAlignment="1" pivotButton="0" quotePrefix="0" xfId="0">
      <alignment horizontal="left" vertical="center" wrapText="1"/>
    </xf>
    <xf numFmtId="0" fontId="5" fillId="4" borderId="0" applyAlignment="1" pivotButton="0" quotePrefix="0" xfId="0">
      <alignment horizontal="center" vertical="top"/>
    </xf>
    <xf numFmtId="0" fontId="6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FFFCE4E4"/>
        </patternFill>
      </fill>
    </dxf>
    <dxf>
      <fill>
        <patternFill patternType="solid">
          <fgColor rgb="FFFFF0D0"/>
        </patternFill>
      </fill>
    </dxf>
    <dxf>
      <fill>
        <patternFill patternType="solid">
          <fgColor rgb="FFE6F4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selection activeCell="A1" sqref="A1"/>
    </sheetView>
  </sheetViews>
  <sheetFormatPr baseColWidth="8" defaultRowHeight="15"/>
  <cols>
    <col width="110" customWidth="1" min="1" max="1"/>
    <col width="60" customWidth="1" min="2" max="2"/>
  </cols>
  <sheetData>
    <row r="1">
      <c r="A1" s="1" t="inlineStr">
        <is>
          <t>Реестр ИТ-активов компании</t>
        </is>
      </c>
    </row>
    <row r="2">
      <c r="A2" s="2" t="inlineStr">
        <is>
          <t>Рабочая книга: кто управляет доменом, почтой, CRM и облаком, если привычный администратор недоступен.</t>
        </is>
      </c>
    </row>
    <row r="4" ht="30" customHeight="1">
      <c r="A4" s="3" t="inlineStr">
        <is>
          <t>ЧТО ЭТО. Таблица рабочих ИТ-ресурсов, ответственных, сроков продления и способов восстановления управления. Не матрица доступов сотрудников и не аудит информационной безопасности.</t>
        </is>
      </c>
    </row>
    <row r="5" ht="15" customHeight="1">
      <c r="A5" s="3" t="inlineStr"/>
    </row>
    <row r="6" ht="30" customHeight="1">
      <c r="A6" s="3" t="inlineStr">
        <is>
          <t>ЧЕГО ЗДЕСЬ НЕ ДОЛЖНО БЫТЬ. Пароли, токены и API-ключи, приватные ключи, коды и резервные коды MFA, полные платёжные реквизиты и данные банк-клиента в реестр не вносятся. Вместо секрета — идентификатор записи в защищённом хранилище (столбец «ID секрета в защищённом хранилище»).</t>
        </is>
      </c>
    </row>
    <row r="7" ht="30" customHeight="1">
      <c r="A7" s="3" t="inlineStr">
        <is>
          <t>Реестр без паролей всё равно чувствителен: это карта инфраструктуры и путей восстановления. Назначьте владельца файла, ограничьте круг читателей и редакторов, храните резервную копию.</t>
        </is>
      </c>
    </row>
    <row r="8" ht="15" customHeight="1">
      <c r="A8" s="3" t="inlineStr"/>
    </row>
    <row r="9" ht="15" customHeight="1">
      <c r="A9" s="3" t="inlineStr">
        <is>
          <t>ПОРЯДОК РАБОТЫ</t>
        </is>
      </c>
    </row>
    <row r="10" ht="30" customHeight="1">
      <c r="A10" s="3" t="inlineStr">
        <is>
          <t>1. Заполните на листе «Реестр» двенадцать основных полей (столбцы A–L) по каждому критичному процессу: заказы, склад, 1С, переписка, документы, заявки с сайта. Один ресурс — одна строка.</t>
        </is>
      </c>
    </row>
    <row r="11" ht="15" customHeight="1">
      <c r="A11" s="3" t="inlineStr">
        <is>
          <t>2. Вторым проходом и только для критичных ресурсов заполните расширенные поля (столбцы T–AF).</t>
        </is>
      </c>
    </row>
    <row r="12" ht="30" customHeight="1">
      <c r="A12" s="3" t="inlineStr">
        <is>
          <t>3. Столбцы «Состояние резерва», «Дней до продления», «Окно продления» и «Редакционный индикатор приоритета проверки» (P–S) считаются формулами. Не заменяйте их вручную.</t>
        </is>
      </c>
    </row>
    <row r="13" ht="15" customHeight="1">
      <c r="A13" s="3" t="inlineStr">
        <is>
          <t>4. Учебный пример — на отдельном листе «Пример». Он не попадает в расчёты листа «Сводка».</t>
        </is>
      </c>
    </row>
    <row r="14" ht="15" customHeight="1">
      <c r="A14" s="3" t="inlineStr"/>
    </row>
    <row r="15" ht="15" customHeight="1">
      <c r="A15" s="3" t="inlineStr">
        <is>
          <t>«РЕЗЕРВ НАЗНАЧЕН» — ЭТО ЕЩЁ НЕ «РЕЗЕРВ ПРОВЕРЕН»</t>
        </is>
      </c>
    </row>
    <row r="16" ht="30" customHeight="1">
      <c r="A16" s="3" t="inlineStr">
        <is>
          <t>Вписанное ФИО в столбце «Резервный администратор» ничего не доказывает. Резерв считается проверенным только при заполненных «Резерв проверен (дата)», «Результат проверки» и «Ссылка на протокол». Три состояния: не назначен — назначен, не проверен — вход и полномочия проверены.</t>
        </is>
      </c>
    </row>
    <row r="17" ht="30" customHeight="1">
      <c r="A17" s="3" t="inlineStr">
        <is>
          <t>Проверка: резервный администратор входит своей корпоративной учётной записью (не общим паролем) и подтверждает нужные полномочия. В протокол пишем наблюдение, а не «доступ есть».</t>
        </is>
      </c>
    </row>
    <row r="18" ht="15" customHeight="1">
      <c r="A18" s="3" t="inlineStr"/>
    </row>
    <row r="19" ht="15" customHeight="1">
      <c r="A19" s="3" t="inlineStr">
        <is>
          <t>НЕЗАВИСИМЫЙ КАНАЛ ВОССТАНОВЛЕНИЯ</t>
        </is>
      </c>
    </row>
    <row r="20" ht="30" customHeight="1">
      <c r="A20" s="3" t="inlineStr">
        <is>
          <t>Канал восстановления не должен зависеть от актива, который он восстанавливает: почтовый ящик на том же домене каналом восстановления домена не является. Зависимости фиксируйте в столбце «Зависит от» — он и делает замкнутый круг видимым. «Написать в поддержку» способом восстановления не считается.</t>
        </is>
      </c>
    </row>
    <row r="21" ht="15" customHeight="1">
      <c r="A21" s="3" t="inlineStr"/>
    </row>
    <row r="22" ht="15" customHeight="1">
      <c r="A22" s="3" t="inlineStr">
        <is>
          <t>СРОКИ ПРОДЛЕНИЯ</t>
        </is>
      </c>
    </row>
    <row r="23" ht="30" customHeight="1">
      <c r="A23" s="3" t="inlineStr">
        <is>
          <t>Окна считаются по числу дней до даты в столбце «Срок продления», а не по текстовой отметке. На листе «Сводка» окна накопительные: «в ближайшие 90 дней» включает и то, что истекает через 15 и через 45 дней.</t>
        </is>
      </c>
    </row>
    <row r="24" ht="15" customHeight="1">
      <c r="A24" s="3" t="inlineStr"/>
    </row>
    <row r="25" ht="15" customHeight="1">
      <c r="A25" s="3" t="inlineStr">
        <is>
          <t>ИНДИКАТОР ПРИОРИТЕТА</t>
        </is>
      </c>
    </row>
    <row r="26" ht="30" customHeight="1">
      <c r="A26" s="3" t="inlineStr">
        <is>
          <t>Столбец «Редакционный индикатор приоритета проверки» — редакционная подсказка, куда смотреть первым. Это не вероятность инцидента, не оценка ущерба и не стандартный рейтинг информационной безопасности. Он складывается из критичности, состояния резерва, наличия независимого канала и статуса проверки.</t>
        </is>
      </c>
    </row>
    <row r="27" ht="15" customHeight="1">
      <c r="A27" s="3" t="inlineStr"/>
    </row>
    <row r="28" ht="15" customHeight="1">
      <c r="A28" s="3" t="inlineStr">
        <is>
          <t>ЛИСТЫ КНИГИ</t>
        </is>
      </c>
    </row>
    <row r="29" ht="20" customHeight="1">
      <c r="A29" s="4" t="inlineStr">
        <is>
          <t>Лист</t>
        </is>
      </c>
      <c r="B29" s="4" t="inlineStr">
        <is>
          <t>Назначение</t>
        </is>
      </c>
    </row>
    <row r="30">
      <c r="A30" s="5" t="inlineStr">
        <is>
          <t>Реестр</t>
        </is>
      </c>
      <c r="B30" s="3" t="inlineStr">
        <is>
          <t>Рабочий лист. Пустой: заполняете вы.</t>
        </is>
      </c>
    </row>
    <row r="31">
      <c r="A31" s="5" t="inlineStr">
        <is>
          <t>Пример</t>
        </is>
      </c>
      <c r="B31" s="3" t="inlineStr">
        <is>
          <t>Учебный пример с условными значениями. В расчёты не входит.</t>
        </is>
      </c>
    </row>
    <row r="32">
      <c r="A32" s="5" t="inlineStr">
        <is>
          <t>Календарь продлений</t>
        </is>
      </c>
      <c r="B32" s="3" t="inlineStr">
        <is>
          <t>Сводка по датам продления, подтягивается из листа «Реестр».</t>
        </is>
      </c>
    </row>
    <row r="33">
      <c r="A33" s="5" t="inlineStr">
        <is>
          <t>Сводка</t>
        </is>
      </c>
      <c r="B33" s="3" t="inlineStr">
        <is>
          <t>Счётчики состояний по листу «Реестр».</t>
        </is>
      </c>
    </row>
    <row r="35">
      <c r="A35" s="6" t="inlineStr">
        <is>
          <t>Статья с методикой: https://wizardit.ru/blog/reestr-it-aktivov-kompanii</t>
        </is>
      </c>
    </row>
    <row r="37">
      <c r="A37" s="5" t="inlineStr">
        <is>
          <t>Версия 1.0 · дата книги 05.09.2026 · Визард-АйТи · wizardit.ru</t>
        </is>
      </c>
    </row>
    <row r="38">
      <c r="A38" s="7" t="inlineStr">
        <is>
          <t>Шаблон распространяется свободно. Это организационная форма, а не юридическая консультация и не подтверждение соответствия требованиям закона.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10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26" customWidth="1" min="2" max="2"/>
    <col width="24" customWidth="1" min="3" max="3"/>
    <col width="18" customWidth="1" min="4" max="4"/>
    <col width="24" customWidth="1" min="5" max="5"/>
    <col width="20" customWidth="1" min="6" max="6"/>
    <col width="20" customWidth="1" min="7" max="7"/>
    <col width="34" customWidth="1" min="8" max="8"/>
    <col width="14" customWidth="1" min="9" max="9"/>
    <col width="20" customWidth="1" min="10" max="10"/>
    <col width="20" customWidth="1" min="11" max="11"/>
    <col width="30" customWidth="1" min="12" max="12"/>
    <col width="14" customWidth="1" min="13" max="13"/>
    <col width="24" customWidth="1" min="14" max="14"/>
    <col width="24" customWidth="1" min="15" max="15"/>
    <col width="24" customWidth="1" min="16" max="16"/>
    <col width="12" customWidth="1" min="17" max="17"/>
    <col width="14" customWidth="1" min="18" max="18"/>
    <col width="18" customWidth="1" min="19" max="19"/>
    <col width="12" customWidth="1" min="20" max="20"/>
    <col width="12" customWidth="1" min="21" max="21"/>
    <col width="18" customWidth="1" min="22" max="22"/>
    <col width="14" customWidth="1" min="23" max="23"/>
    <col width="22" customWidth="1" min="24" max="24"/>
    <col width="26" customWidth="1" min="25" max="25"/>
    <col width="16" customWidth="1" min="26" max="26"/>
    <col width="26" customWidth="1" min="27" max="27"/>
    <col width="20" customWidth="1" min="28" max="28"/>
    <col width="14" customWidth="1" min="29" max="29"/>
    <col width="26" customWidth="1" min="30" max="30"/>
    <col width="24" customWidth="1" min="31" max="31"/>
    <col width="30" customWidth="1" min="32" max="32"/>
  </cols>
  <sheetData>
    <row r="1" ht="46" customHeight="1">
      <c r="A1" s="4" t="inlineStr">
        <is>
          <t>ID</t>
        </is>
      </c>
      <c r="B1" s="4" t="inlineStr">
        <is>
          <t>Ресурс</t>
        </is>
      </c>
      <c r="C1" s="4" t="inlineStr">
        <is>
          <t>Назначение</t>
        </is>
      </c>
      <c r="D1" s="4" t="inlineStr">
        <is>
          <t>Сторона договора</t>
        </is>
      </c>
      <c r="E1" s="4" t="inlineStr">
        <is>
          <t>Аккаунт-владелец</t>
        </is>
      </c>
      <c r="F1" s="4" t="inlineStr">
        <is>
          <t>Основной администратор</t>
        </is>
      </c>
      <c r="G1" s="4" t="inlineStr">
        <is>
          <t>Резервный администратор</t>
        </is>
      </c>
      <c r="H1" s="4" t="inlineStr">
        <is>
          <t>Независимый канал восстановления</t>
        </is>
      </c>
      <c r="I1" s="4" t="inlineStr">
        <is>
          <t>Срок продления</t>
        </is>
      </c>
      <c r="J1" s="4" t="inlineStr">
        <is>
          <t>Ответственный</t>
        </is>
      </c>
      <c r="K1" s="4" t="inlineStr">
        <is>
          <t>Статус проверки</t>
        </is>
      </c>
      <c r="L1" s="4" t="inlineStr">
        <is>
          <t>Следующее действие</t>
        </is>
      </c>
      <c r="M1" s="4" t="inlineStr">
        <is>
          <t>Резерв проверен (дата)</t>
        </is>
      </c>
      <c r="N1" s="4" t="inlineStr">
        <is>
          <t>Результат проверки</t>
        </is>
      </c>
      <c r="O1" s="4" t="inlineStr">
        <is>
          <t>Ссылка на протокол</t>
        </is>
      </c>
      <c r="P1" s="4" t="inlineStr">
        <is>
          <t>Состояние резерва</t>
        </is>
      </c>
      <c r="Q1" s="4" t="inlineStr">
        <is>
          <t>Дней до продления</t>
        </is>
      </c>
      <c r="R1" s="4" t="inlineStr">
        <is>
          <t>Окно продления</t>
        </is>
      </c>
      <c r="S1" s="4" t="inlineStr">
        <is>
          <t>Редакционный индикатор приоритета проверки</t>
        </is>
      </c>
      <c r="T1" s="4" t="inlineStr">
        <is>
          <t>Критичность (1–3)</t>
        </is>
      </c>
      <c r="U1" s="4" t="inlineStr">
        <is>
          <t>Стоимость, ₽</t>
        </is>
      </c>
      <c r="V1" s="4" t="inlineStr">
        <is>
          <t>Плательщик</t>
        </is>
      </c>
      <c r="W1" s="4" t="inlineStr">
        <is>
          <t>Автопродление</t>
        </is>
      </c>
      <c r="X1" s="4" t="inlineStr">
        <is>
          <t>Зависит от</t>
        </is>
      </c>
      <c r="Y1" s="4" t="inlineStr">
        <is>
          <t>Основание прав</t>
        </is>
      </c>
      <c r="Z1" s="4" t="inlineStr">
        <is>
          <t>Журнал проверок: дата последней проверки</t>
        </is>
      </c>
      <c r="AA1" s="4" t="inlineStr">
        <is>
          <t>Ссылка на протокол тестового восстановления</t>
        </is>
      </c>
      <c r="AB1" s="4" t="inlineStr">
        <is>
          <t>Статус идентификации домена</t>
        </is>
      </c>
      <c r="AC1" s="4" t="inlineStr">
        <is>
          <t>Дата идентификации</t>
        </is>
      </c>
      <c r="AD1" s="4" t="inlineStr">
        <is>
          <t>Способ подтверждения идентификации</t>
        </is>
      </c>
      <c r="AE1" s="4" t="inlineStr">
        <is>
          <t>ID секрета в защищённом хранилище</t>
        </is>
      </c>
      <c r="AF1" s="4" t="inlineStr">
        <is>
          <t>Примечания</t>
        </is>
      </c>
    </row>
    <row r="2">
      <c r="A2" s="8" t="n"/>
      <c r="B2" s="8" t="n"/>
      <c r="C2" s="8" t="n"/>
      <c r="D2" s="8" t="n"/>
      <c r="E2" s="8" t="n"/>
      <c r="F2" s="8" t="n"/>
      <c r="G2" s="8" t="n"/>
      <c r="H2" s="8" t="n"/>
      <c r="I2" s="9" t="n"/>
      <c r="J2" s="8" t="n"/>
      <c r="K2" s="8" t="n"/>
      <c r="L2" s="8" t="n"/>
      <c r="M2" s="9" t="n"/>
      <c r="N2" s="8" t="n"/>
      <c r="O2" s="8" t="n"/>
      <c r="P2" s="10">
        <f>IF($B2="","",IF($G2="","Резерв не назначен",IF(OR($M2="",$N2="",$O2="",$N2="Не проверялось"),"Резерв назначен, не проверен",IF($N2="Вход и полномочия подтверждены","Резерв проверен",IF($N2="Подтверждено частично","Резерв проверен частично","Резерв не подтверждён")))))</f>
        <v/>
      </c>
      <c r="Q2" s="10">
        <f>IF($I2="","",$I2-TODAY())</f>
        <v/>
      </c>
      <c r="R2" s="10">
        <f>IF($I2="","",IF($Q2&lt;0,"Просрочено",IF($Q2&lt;=30,"До 30 дней",IF($Q2&lt;=60,"31–60 дней",IF($Q2&lt;=90,"61–90 дней","Более 90 дней")))))</f>
        <v/>
      </c>
      <c r="S2" s="10">
        <f>IF($B2="","",MIN(6,IF($T2="",2,$T2)+IF($G2="",2,IF(OR($M2="",$N2="",$O2="",$N2="Не проверялось"),1,IF($N2="Вход и полномочия подтверждены",0,1)))+IF($H2="",1,0)+IF($K2="Не проверено",1,0)))</f>
        <v/>
      </c>
      <c r="T2" s="8" t="n"/>
      <c r="U2" s="11" t="n"/>
      <c r="V2" s="8" t="n"/>
      <c r="W2" s="8" t="n"/>
      <c r="X2" s="8" t="n"/>
      <c r="Y2" s="8" t="n"/>
      <c r="Z2" s="9" t="n"/>
      <c r="AA2" s="8" t="n"/>
      <c r="AB2" s="8" t="n"/>
      <c r="AC2" s="9" t="n"/>
      <c r="AD2" s="8" t="n"/>
      <c r="AE2" s="8" t="n"/>
      <c r="AF2" s="8" t="n"/>
    </row>
    <row r="3">
      <c r="A3" s="8" t="n"/>
      <c r="B3" s="8" t="n"/>
      <c r="C3" s="8" t="n"/>
      <c r="D3" s="8" t="n"/>
      <c r="E3" s="8" t="n"/>
      <c r="F3" s="8" t="n"/>
      <c r="G3" s="8" t="n"/>
      <c r="H3" s="8" t="n"/>
      <c r="I3" s="9" t="n"/>
      <c r="J3" s="8" t="n"/>
      <c r="K3" s="8" t="n"/>
      <c r="L3" s="8" t="n"/>
      <c r="M3" s="9" t="n"/>
      <c r="N3" s="8" t="n"/>
      <c r="O3" s="8" t="n"/>
      <c r="P3" s="10">
        <f>IF($B3="","",IF($G3="","Резерв не назначен",IF(OR($M3="",$N3="",$O3="",$N3="Не проверялось"),"Резерв назначен, не проверен",IF($N3="Вход и полномочия подтверждены","Резерв проверен",IF($N3="Подтверждено частично","Резерв проверен частично","Резерв не подтверждён")))))</f>
        <v/>
      </c>
      <c r="Q3" s="10">
        <f>IF($I3="","",$I3-TODAY())</f>
        <v/>
      </c>
      <c r="R3" s="10">
        <f>IF($I3="","",IF($Q3&lt;0,"Просрочено",IF($Q3&lt;=30,"До 30 дней",IF($Q3&lt;=60,"31–60 дней",IF($Q3&lt;=90,"61–90 дней","Более 90 дней")))))</f>
        <v/>
      </c>
      <c r="S3" s="10">
        <f>IF($B3="","",MIN(6,IF($T3="",2,$T3)+IF($G3="",2,IF(OR($M3="",$N3="",$O3="",$N3="Не проверялось"),1,IF($N3="Вход и полномочия подтверждены",0,1)))+IF($H3="",1,0)+IF($K3="Не проверено",1,0)))</f>
        <v/>
      </c>
      <c r="T3" s="8" t="n"/>
      <c r="U3" s="11" t="n"/>
      <c r="V3" s="8" t="n"/>
      <c r="W3" s="8" t="n"/>
      <c r="X3" s="8" t="n"/>
      <c r="Y3" s="8" t="n"/>
      <c r="Z3" s="9" t="n"/>
      <c r="AA3" s="8" t="n"/>
      <c r="AB3" s="8" t="n"/>
      <c r="AC3" s="9" t="n"/>
      <c r="AD3" s="8" t="n"/>
      <c r="AE3" s="8" t="n"/>
      <c r="AF3" s="8" t="n"/>
    </row>
    <row r="4">
      <c r="A4" s="8" t="n"/>
      <c r="B4" s="8" t="n"/>
      <c r="C4" s="8" t="n"/>
      <c r="D4" s="8" t="n"/>
      <c r="E4" s="8" t="n"/>
      <c r="F4" s="8" t="n"/>
      <c r="G4" s="8" t="n"/>
      <c r="H4" s="8" t="n"/>
      <c r="I4" s="9" t="n"/>
      <c r="J4" s="8" t="n"/>
      <c r="K4" s="8" t="n"/>
      <c r="L4" s="8" t="n"/>
      <c r="M4" s="9" t="n"/>
      <c r="N4" s="8" t="n"/>
      <c r="O4" s="8" t="n"/>
      <c r="P4" s="10">
        <f>IF($B4="","",IF($G4="","Резерв не назначен",IF(OR($M4="",$N4="",$O4="",$N4="Не проверялось"),"Резерв назначен, не проверен",IF($N4="Вход и полномочия подтверждены","Резерв проверен",IF($N4="Подтверждено частично","Резерв проверен частично","Резерв не подтверждён")))))</f>
        <v/>
      </c>
      <c r="Q4" s="10">
        <f>IF($I4="","",$I4-TODAY())</f>
        <v/>
      </c>
      <c r="R4" s="10">
        <f>IF($I4="","",IF($Q4&lt;0,"Просрочено",IF($Q4&lt;=30,"До 30 дней",IF($Q4&lt;=60,"31–60 дней",IF($Q4&lt;=90,"61–90 дней","Более 90 дней")))))</f>
        <v/>
      </c>
      <c r="S4" s="10">
        <f>IF($B4="","",MIN(6,IF($T4="",2,$T4)+IF($G4="",2,IF(OR($M4="",$N4="",$O4="",$N4="Не проверялось"),1,IF($N4="Вход и полномочия подтверждены",0,1)))+IF($H4="",1,0)+IF($K4="Не проверено",1,0)))</f>
        <v/>
      </c>
      <c r="T4" s="8" t="n"/>
      <c r="U4" s="11" t="n"/>
      <c r="V4" s="8" t="n"/>
      <c r="W4" s="8" t="n"/>
      <c r="X4" s="8" t="n"/>
      <c r="Y4" s="8" t="n"/>
      <c r="Z4" s="9" t="n"/>
      <c r="AA4" s="8" t="n"/>
      <c r="AB4" s="8" t="n"/>
      <c r="AC4" s="9" t="n"/>
      <c r="AD4" s="8" t="n"/>
      <c r="AE4" s="8" t="n"/>
      <c r="AF4" s="8" t="n"/>
    </row>
    <row r="5">
      <c r="A5" s="8" t="n"/>
      <c r="B5" s="8" t="n"/>
      <c r="C5" s="8" t="n"/>
      <c r="D5" s="8" t="n"/>
      <c r="E5" s="8" t="n"/>
      <c r="F5" s="8" t="n"/>
      <c r="G5" s="8" t="n"/>
      <c r="H5" s="8" t="n"/>
      <c r="I5" s="9" t="n"/>
      <c r="J5" s="8" t="n"/>
      <c r="K5" s="8" t="n"/>
      <c r="L5" s="8" t="n"/>
      <c r="M5" s="9" t="n"/>
      <c r="N5" s="8" t="n"/>
      <c r="O5" s="8" t="n"/>
      <c r="P5" s="10">
        <f>IF($B5="","",IF($G5="","Резерв не назначен",IF(OR($M5="",$N5="",$O5="",$N5="Не проверялось"),"Резерв назначен, не проверен",IF($N5="Вход и полномочия подтверждены","Резерв проверен",IF($N5="Подтверждено частично","Резерв проверен частично","Резерв не подтверждён")))))</f>
        <v/>
      </c>
      <c r="Q5" s="10">
        <f>IF($I5="","",$I5-TODAY())</f>
        <v/>
      </c>
      <c r="R5" s="10">
        <f>IF($I5="","",IF($Q5&lt;0,"Просрочено",IF($Q5&lt;=30,"До 30 дней",IF($Q5&lt;=60,"31–60 дней",IF($Q5&lt;=90,"61–90 дней","Более 90 дней")))))</f>
        <v/>
      </c>
      <c r="S5" s="10">
        <f>IF($B5="","",MIN(6,IF($T5="",2,$T5)+IF($G5="",2,IF(OR($M5="",$N5="",$O5="",$N5="Не проверялось"),1,IF($N5="Вход и полномочия подтверждены",0,1)))+IF($H5="",1,0)+IF($K5="Не проверено",1,0)))</f>
        <v/>
      </c>
      <c r="T5" s="8" t="n"/>
      <c r="U5" s="11" t="n"/>
      <c r="V5" s="8" t="n"/>
      <c r="W5" s="8" t="n"/>
      <c r="X5" s="8" t="n"/>
      <c r="Y5" s="8" t="n"/>
      <c r="Z5" s="9" t="n"/>
      <c r="AA5" s="8" t="n"/>
      <c r="AB5" s="8" t="n"/>
      <c r="AC5" s="9" t="n"/>
      <c r="AD5" s="8" t="n"/>
      <c r="AE5" s="8" t="n"/>
      <c r="AF5" s="8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9" t="n"/>
      <c r="J6" s="8" t="n"/>
      <c r="K6" s="8" t="n"/>
      <c r="L6" s="8" t="n"/>
      <c r="M6" s="9" t="n"/>
      <c r="N6" s="8" t="n"/>
      <c r="O6" s="8" t="n"/>
      <c r="P6" s="10">
        <f>IF($B6="","",IF($G6="","Резерв не назначен",IF(OR($M6="",$N6="",$O6="",$N6="Не проверялось"),"Резерв назначен, не проверен",IF($N6="Вход и полномочия подтверждены","Резерв проверен",IF($N6="Подтверждено частично","Резерв проверен частично","Резерв не подтверждён")))))</f>
        <v/>
      </c>
      <c r="Q6" s="10">
        <f>IF($I6="","",$I6-TODAY())</f>
        <v/>
      </c>
      <c r="R6" s="10">
        <f>IF($I6="","",IF($Q6&lt;0,"Просрочено",IF($Q6&lt;=30,"До 30 дней",IF($Q6&lt;=60,"31–60 дней",IF($Q6&lt;=90,"61–90 дней","Более 90 дней")))))</f>
        <v/>
      </c>
      <c r="S6" s="10">
        <f>IF($B6="","",MIN(6,IF($T6="",2,$T6)+IF($G6="",2,IF(OR($M6="",$N6="",$O6="",$N6="Не проверялось"),1,IF($N6="Вход и полномочия подтверждены",0,1)))+IF($H6="",1,0)+IF($K6="Не проверено",1,0)))</f>
        <v/>
      </c>
      <c r="T6" s="8" t="n"/>
      <c r="U6" s="11" t="n"/>
      <c r="V6" s="8" t="n"/>
      <c r="W6" s="8" t="n"/>
      <c r="X6" s="8" t="n"/>
      <c r="Y6" s="8" t="n"/>
      <c r="Z6" s="9" t="n"/>
      <c r="AA6" s="8" t="n"/>
      <c r="AB6" s="8" t="n"/>
      <c r="AC6" s="9" t="n"/>
      <c r="AD6" s="8" t="n"/>
      <c r="AE6" s="8" t="n"/>
      <c r="AF6" s="8" t="n"/>
    </row>
    <row r="7">
      <c r="A7" s="8" t="n"/>
      <c r="B7" s="8" t="n"/>
      <c r="C7" s="8" t="n"/>
      <c r="D7" s="8" t="n"/>
      <c r="E7" s="8" t="n"/>
      <c r="F7" s="8" t="n"/>
      <c r="G7" s="8" t="n"/>
      <c r="H7" s="8" t="n"/>
      <c r="I7" s="9" t="n"/>
      <c r="J7" s="8" t="n"/>
      <c r="K7" s="8" t="n"/>
      <c r="L7" s="8" t="n"/>
      <c r="M7" s="9" t="n"/>
      <c r="N7" s="8" t="n"/>
      <c r="O7" s="8" t="n"/>
      <c r="P7" s="10">
        <f>IF($B7="","",IF($G7="","Резерв не назначен",IF(OR($M7="",$N7="",$O7="",$N7="Не проверялось"),"Резерв назначен, не проверен",IF($N7="Вход и полномочия подтверждены","Резерв проверен",IF($N7="Подтверждено частично","Резерв проверен частично","Резерв не подтверждён")))))</f>
        <v/>
      </c>
      <c r="Q7" s="10">
        <f>IF($I7="","",$I7-TODAY())</f>
        <v/>
      </c>
      <c r="R7" s="10">
        <f>IF($I7="","",IF($Q7&lt;0,"Просрочено",IF($Q7&lt;=30,"До 30 дней",IF($Q7&lt;=60,"31–60 дней",IF($Q7&lt;=90,"61–90 дней","Более 90 дней")))))</f>
        <v/>
      </c>
      <c r="S7" s="10">
        <f>IF($B7="","",MIN(6,IF($T7="",2,$T7)+IF($G7="",2,IF(OR($M7="",$N7="",$O7="",$N7="Не проверялось"),1,IF($N7="Вход и полномочия подтверждены",0,1)))+IF($H7="",1,0)+IF($K7="Не проверено",1,0)))</f>
        <v/>
      </c>
      <c r="T7" s="8" t="n"/>
      <c r="U7" s="11" t="n"/>
      <c r="V7" s="8" t="n"/>
      <c r="W7" s="8" t="n"/>
      <c r="X7" s="8" t="n"/>
      <c r="Y7" s="8" t="n"/>
      <c r="Z7" s="9" t="n"/>
      <c r="AA7" s="8" t="n"/>
      <c r="AB7" s="8" t="n"/>
      <c r="AC7" s="9" t="n"/>
      <c r="AD7" s="8" t="n"/>
      <c r="AE7" s="8" t="n"/>
      <c r="AF7" s="8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9" t="n"/>
      <c r="J8" s="8" t="n"/>
      <c r="K8" s="8" t="n"/>
      <c r="L8" s="8" t="n"/>
      <c r="M8" s="9" t="n"/>
      <c r="N8" s="8" t="n"/>
      <c r="O8" s="8" t="n"/>
      <c r="P8" s="10">
        <f>IF($B8="","",IF($G8="","Резерв не назначен",IF(OR($M8="",$N8="",$O8="",$N8="Не проверялось"),"Резерв назначен, не проверен",IF($N8="Вход и полномочия подтверждены","Резерв проверен",IF($N8="Подтверждено частично","Резерв проверен частично","Резерв не подтверждён")))))</f>
        <v/>
      </c>
      <c r="Q8" s="10">
        <f>IF($I8="","",$I8-TODAY())</f>
        <v/>
      </c>
      <c r="R8" s="10">
        <f>IF($I8="","",IF($Q8&lt;0,"Просрочено",IF($Q8&lt;=30,"До 30 дней",IF($Q8&lt;=60,"31–60 дней",IF($Q8&lt;=90,"61–90 дней","Более 90 дней")))))</f>
        <v/>
      </c>
      <c r="S8" s="10">
        <f>IF($B8="","",MIN(6,IF($T8="",2,$T8)+IF($G8="",2,IF(OR($M8="",$N8="",$O8="",$N8="Не проверялось"),1,IF($N8="Вход и полномочия подтверждены",0,1)))+IF($H8="",1,0)+IF($K8="Не проверено",1,0)))</f>
        <v/>
      </c>
      <c r="T8" s="8" t="n"/>
      <c r="U8" s="11" t="n"/>
      <c r="V8" s="8" t="n"/>
      <c r="W8" s="8" t="n"/>
      <c r="X8" s="8" t="n"/>
      <c r="Y8" s="8" t="n"/>
      <c r="Z8" s="9" t="n"/>
      <c r="AA8" s="8" t="n"/>
      <c r="AB8" s="8" t="n"/>
      <c r="AC8" s="9" t="n"/>
      <c r="AD8" s="8" t="n"/>
      <c r="AE8" s="8" t="n"/>
      <c r="AF8" s="8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9" t="n"/>
      <c r="J9" s="8" t="n"/>
      <c r="K9" s="8" t="n"/>
      <c r="L9" s="8" t="n"/>
      <c r="M9" s="9" t="n"/>
      <c r="N9" s="8" t="n"/>
      <c r="O9" s="8" t="n"/>
      <c r="P9" s="10">
        <f>IF($B9="","",IF($G9="","Резерв не назначен",IF(OR($M9="",$N9="",$O9="",$N9="Не проверялось"),"Резерв назначен, не проверен",IF($N9="Вход и полномочия подтверждены","Резерв проверен",IF($N9="Подтверждено частично","Резерв проверен частично","Резерв не подтверждён")))))</f>
        <v/>
      </c>
      <c r="Q9" s="10">
        <f>IF($I9="","",$I9-TODAY())</f>
        <v/>
      </c>
      <c r="R9" s="10">
        <f>IF($I9="","",IF($Q9&lt;0,"Просрочено",IF($Q9&lt;=30,"До 30 дней",IF($Q9&lt;=60,"31–60 дней",IF($Q9&lt;=90,"61–90 дней","Более 90 дней")))))</f>
        <v/>
      </c>
      <c r="S9" s="10">
        <f>IF($B9="","",MIN(6,IF($T9="",2,$T9)+IF($G9="",2,IF(OR($M9="",$N9="",$O9="",$N9="Не проверялось"),1,IF($N9="Вход и полномочия подтверждены",0,1)))+IF($H9="",1,0)+IF($K9="Не проверено",1,0)))</f>
        <v/>
      </c>
      <c r="T9" s="8" t="n"/>
      <c r="U9" s="11" t="n"/>
      <c r="V9" s="8" t="n"/>
      <c r="W9" s="8" t="n"/>
      <c r="X9" s="8" t="n"/>
      <c r="Y9" s="8" t="n"/>
      <c r="Z9" s="9" t="n"/>
      <c r="AA9" s="8" t="n"/>
      <c r="AB9" s="8" t="n"/>
      <c r="AC9" s="9" t="n"/>
      <c r="AD9" s="8" t="n"/>
      <c r="AE9" s="8" t="n"/>
      <c r="AF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9" t="n"/>
      <c r="J10" s="8" t="n"/>
      <c r="K10" s="8" t="n"/>
      <c r="L10" s="8" t="n"/>
      <c r="M10" s="9" t="n"/>
      <c r="N10" s="8" t="n"/>
      <c r="O10" s="8" t="n"/>
      <c r="P10" s="10">
        <f>IF($B10="","",IF($G10="","Резерв не назначен",IF(OR($M10="",$N10="",$O10="",$N10="Не проверялось"),"Резерв назначен, не проверен",IF($N10="Вход и полномочия подтверждены","Резерв проверен",IF($N10="Подтверждено частично","Резерв проверен частично","Резерв не подтверждён")))))</f>
        <v/>
      </c>
      <c r="Q10" s="10">
        <f>IF($I10="","",$I10-TODAY())</f>
        <v/>
      </c>
      <c r="R10" s="10">
        <f>IF($I10="","",IF($Q10&lt;0,"Просрочено",IF($Q10&lt;=30,"До 30 дней",IF($Q10&lt;=60,"31–60 дней",IF($Q10&lt;=90,"61–90 дней","Более 90 дней")))))</f>
        <v/>
      </c>
      <c r="S10" s="10">
        <f>IF($B10="","",MIN(6,IF($T10="",2,$T10)+IF($G10="",2,IF(OR($M10="",$N10="",$O10="",$N10="Не проверялось"),1,IF($N10="Вход и полномочия подтверждены",0,1)))+IF($H10="",1,0)+IF($K10="Не проверено",1,0)))</f>
        <v/>
      </c>
      <c r="T10" s="8" t="n"/>
      <c r="U10" s="11" t="n"/>
      <c r="V10" s="8" t="n"/>
      <c r="W10" s="8" t="n"/>
      <c r="X10" s="8" t="n"/>
      <c r="Y10" s="8" t="n"/>
      <c r="Z10" s="9" t="n"/>
      <c r="AA10" s="8" t="n"/>
      <c r="AB10" s="8" t="n"/>
      <c r="AC10" s="9" t="n"/>
      <c r="AD10" s="8" t="n"/>
      <c r="AE10" s="8" t="n"/>
      <c r="AF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9" t="n"/>
      <c r="J11" s="8" t="n"/>
      <c r="K11" s="8" t="n"/>
      <c r="L11" s="8" t="n"/>
      <c r="M11" s="9" t="n"/>
      <c r="N11" s="8" t="n"/>
      <c r="O11" s="8" t="n"/>
      <c r="P11" s="10">
        <f>IF($B11="","",IF($G11="","Резерв не назначен",IF(OR($M11="",$N11="",$O11="",$N11="Не проверялось"),"Резерв назначен, не проверен",IF($N11="Вход и полномочия подтверждены","Резерв проверен",IF($N11="Подтверждено частично","Резерв проверен частично","Резерв не подтверждён")))))</f>
        <v/>
      </c>
      <c r="Q11" s="10">
        <f>IF($I11="","",$I11-TODAY())</f>
        <v/>
      </c>
      <c r="R11" s="10">
        <f>IF($I11="","",IF($Q11&lt;0,"Просрочено",IF($Q11&lt;=30,"До 30 дней",IF($Q11&lt;=60,"31–60 дней",IF($Q11&lt;=90,"61–90 дней","Более 90 дней")))))</f>
        <v/>
      </c>
      <c r="S11" s="10">
        <f>IF($B11="","",MIN(6,IF($T11="",2,$T11)+IF($G11="",2,IF(OR($M11="",$N11="",$O11="",$N11="Не проверялось"),1,IF($N11="Вход и полномочия подтверждены",0,1)))+IF($H11="",1,0)+IF($K11="Не проверено",1,0)))</f>
        <v/>
      </c>
      <c r="T11" s="8" t="n"/>
      <c r="U11" s="11" t="n"/>
      <c r="V11" s="8" t="n"/>
      <c r="W11" s="8" t="n"/>
      <c r="X11" s="8" t="n"/>
      <c r="Y11" s="8" t="n"/>
      <c r="Z11" s="9" t="n"/>
      <c r="AA11" s="8" t="n"/>
      <c r="AB11" s="8" t="n"/>
      <c r="AC11" s="9" t="n"/>
      <c r="AD11" s="8" t="n"/>
      <c r="AE11" s="8" t="n"/>
      <c r="AF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9" t="n"/>
      <c r="J12" s="8" t="n"/>
      <c r="K12" s="8" t="n"/>
      <c r="L12" s="8" t="n"/>
      <c r="M12" s="9" t="n"/>
      <c r="N12" s="8" t="n"/>
      <c r="O12" s="8" t="n"/>
      <c r="P12" s="10">
        <f>IF($B12="","",IF($G12="","Резерв не назначен",IF(OR($M12="",$N12="",$O12="",$N12="Не проверялось"),"Резерв назначен, не проверен",IF($N12="Вход и полномочия подтверждены","Резерв проверен",IF($N12="Подтверждено частично","Резерв проверен частично","Резерв не подтверждён")))))</f>
        <v/>
      </c>
      <c r="Q12" s="10">
        <f>IF($I12="","",$I12-TODAY())</f>
        <v/>
      </c>
      <c r="R12" s="10">
        <f>IF($I12="","",IF($Q12&lt;0,"Просрочено",IF($Q12&lt;=30,"До 30 дней",IF($Q12&lt;=60,"31–60 дней",IF($Q12&lt;=90,"61–90 дней","Более 90 дней")))))</f>
        <v/>
      </c>
      <c r="S12" s="10">
        <f>IF($B12="","",MIN(6,IF($T12="",2,$T12)+IF($G12="",2,IF(OR($M12="",$N12="",$O12="",$N12="Не проверялось"),1,IF($N12="Вход и полномочия подтверждены",0,1)))+IF($H12="",1,0)+IF($K12="Не проверено",1,0)))</f>
        <v/>
      </c>
      <c r="T12" s="8" t="n"/>
      <c r="U12" s="11" t="n"/>
      <c r="V12" s="8" t="n"/>
      <c r="W12" s="8" t="n"/>
      <c r="X12" s="8" t="n"/>
      <c r="Y12" s="8" t="n"/>
      <c r="Z12" s="9" t="n"/>
      <c r="AA12" s="8" t="n"/>
      <c r="AB12" s="8" t="n"/>
      <c r="AC12" s="9" t="n"/>
      <c r="AD12" s="8" t="n"/>
      <c r="AE12" s="8" t="n"/>
      <c r="AF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9" t="n"/>
      <c r="J13" s="8" t="n"/>
      <c r="K13" s="8" t="n"/>
      <c r="L13" s="8" t="n"/>
      <c r="M13" s="9" t="n"/>
      <c r="N13" s="8" t="n"/>
      <c r="O13" s="8" t="n"/>
      <c r="P13" s="10">
        <f>IF($B13="","",IF($G13="","Резерв не назначен",IF(OR($M13="",$N13="",$O13="",$N13="Не проверялось"),"Резерв назначен, не проверен",IF($N13="Вход и полномочия подтверждены","Резерв проверен",IF($N13="Подтверждено частично","Резерв проверен частично","Резерв не подтверждён")))))</f>
        <v/>
      </c>
      <c r="Q13" s="10">
        <f>IF($I13="","",$I13-TODAY())</f>
        <v/>
      </c>
      <c r="R13" s="10">
        <f>IF($I13="","",IF($Q13&lt;0,"Просрочено",IF($Q13&lt;=30,"До 30 дней",IF($Q13&lt;=60,"31–60 дней",IF($Q13&lt;=90,"61–90 дней","Более 90 дней")))))</f>
        <v/>
      </c>
      <c r="S13" s="10">
        <f>IF($B13="","",MIN(6,IF($T13="",2,$T13)+IF($G13="",2,IF(OR($M13="",$N13="",$O13="",$N13="Не проверялось"),1,IF($N13="Вход и полномочия подтверждены",0,1)))+IF($H13="",1,0)+IF($K13="Не проверено",1,0)))</f>
        <v/>
      </c>
      <c r="T13" s="8" t="n"/>
      <c r="U13" s="11" t="n"/>
      <c r="V13" s="8" t="n"/>
      <c r="W13" s="8" t="n"/>
      <c r="X13" s="8" t="n"/>
      <c r="Y13" s="8" t="n"/>
      <c r="Z13" s="9" t="n"/>
      <c r="AA13" s="8" t="n"/>
      <c r="AB13" s="8" t="n"/>
      <c r="AC13" s="9" t="n"/>
      <c r="AD13" s="8" t="n"/>
      <c r="AE13" s="8" t="n"/>
      <c r="AF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9" t="n"/>
      <c r="J14" s="8" t="n"/>
      <c r="K14" s="8" t="n"/>
      <c r="L14" s="8" t="n"/>
      <c r="M14" s="9" t="n"/>
      <c r="N14" s="8" t="n"/>
      <c r="O14" s="8" t="n"/>
      <c r="P14" s="10">
        <f>IF($B14="","",IF($G14="","Резерв не назначен",IF(OR($M14="",$N14="",$O14="",$N14="Не проверялось"),"Резерв назначен, не проверен",IF($N14="Вход и полномочия подтверждены","Резерв проверен",IF($N14="Подтверждено частично","Резерв проверен частично","Резерв не подтверждён")))))</f>
        <v/>
      </c>
      <c r="Q14" s="10">
        <f>IF($I14="","",$I14-TODAY())</f>
        <v/>
      </c>
      <c r="R14" s="10">
        <f>IF($I14="","",IF($Q14&lt;0,"Просрочено",IF($Q14&lt;=30,"До 30 дней",IF($Q14&lt;=60,"31–60 дней",IF($Q14&lt;=90,"61–90 дней","Более 90 дней")))))</f>
        <v/>
      </c>
      <c r="S14" s="10">
        <f>IF($B14="","",MIN(6,IF($T14="",2,$T14)+IF($G14="",2,IF(OR($M14="",$N14="",$O14="",$N14="Не проверялось"),1,IF($N14="Вход и полномочия подтверждены",0,1)))+IF($H14="",1,0)+IF($K14="Не проверено",1,0)))</f>
        <v/>
      </c>
      <c r="T14" s="8" t="n"/>
      <c r="U14" s="11" t="n"/>
      <c r="V14" s="8" t="n"/>
      <c r="W14" s="8" t="n"/>
      <c r="X14" s="8" t="n"/>
      <c r="Y14" s="8" t="n"/>
      <c r="Z14" s="9" t="n"/>
      <c r="AA14" s="8" t="n"/>
      <c r="AB14" s="8" t="n"/>
      <c r="AC14" s="9" t="n"/>
      <c r="AD14" s="8" t="n"/>
      <c r="AE14" s="8" t="n"/>
      <c r="AF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9" t="n"/>
      <c r="J15" s="8" t="n"/>
      <c r="K15" s="8" t="n"/>
      <c r="L15" s="8" t="n"/>
      <c r="M15" s="9" t="n"/>
      <c r="N15" s="8" t="n"/>
      <c r="O15" s="8" t="n"/>
      <c r="P15" s="10">
        <f>IF($B15="","",IF($G15="","Резерв не назначен",IF(OR($M15="",$N15="",$O15="",$N15="Не проверялось"),"Резерв назначен, не проверен",IF($N15="Вход и полномочия подтверждены","Резерв проверен",IF($N15="Подтверждено частично","Резерв проверен частично","Резерв не подтверждён")))))</f>
        <v/>
      </c>
      <c r="Q15" s="10">
        <f>IF($I15="","",$I15-TODAY())</f>
        <v/>
      </c>
      <c r="R15" s="10">
        <f>IF($I15="","",IF($Q15&lt;0,"Просрочено",IF($Q15&lt;=30,"До 30 дней",IF($Q15&lt;=60,"31–60 дней",IF($Q15&lt;=90,"61–90 дней","Более 90 дней")))))</f>
        <v/>
      </c>
      <c r="S15" s="10">
        <f>IF($B15="","",MIN(6,IF($T15="",2,$T15)+IF($G15="",2,IF(OR($M15="",$N15="",$O15="",$N15="Не проверялось"),1,IF($N15="Вход и полномочия подтверждены",0,1)))+IF($H15="",1,0)+IF($K15="Не проверено",1,0)))</f>
        <v/>
      </c>
      <c r="T15" s="8" t="n"/>
      <c r="U15" s="11" t="n"/>
      <c r="V15" s="8" t="n"/>
      <c r="W15" s="8" t="n"/>
      <c r="X15" s="8" t="n"/>
      <c r="Y15" s="8" t="n"/>
      <c r="Z15" s="9" t="n"/>
      <c r="AA15" s="8" t="n"/>
      <c r="AB15" s="8" t="n"/>
      <c r="AC15" s="9" t="n"/>
      <c r="AD15" s="8" t="n"/>
      <c r="AE15" s="8" t="n"/>
      <c r="AF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9" t="n"/>
      <c r="J16" s="8" t="n"/>
      <c r="K16" s="8" t="n"/>
      <c r="L16" s="8" t="n"/>
      <c r="M16" s="9" t="n"/>
      <c r="N16" s="8" t="n"/>
      <c r="O16" s="8" t="n"/>
      <c r="P16" s="10">
        <f>IF($B16="","",IF($G16="","Резерв не назначен",IF(OR($M16="",$N16="",$O16="",$N16="Не проверялось"),"Резерв назначен, не проверен",IF($N16="Вход и полномочия подтверждены","Резерв проверен",IF($N16="Подтверждено частично","Резерв проверен частично","Резерв не подтверждён")))))</f>
        <v/>
      </c>
      <c r="Q16" s="10">
        <f>IF($I16="","",$I16-TODAY())</f>
        <v/>
      </c>
      <c r="R16" s="10">
        <f>IF($I16="","",IF($Q16&lt;0,"Просрочено",IF($Q16&lt;=30,"До 30 дней",IF($Q16&lt;=60,"31–60 дней",IF($Q16&lt;=90,"61–90 дней","Более 90 дней")))))</f>
        <v/>
      </c>
      <c r="S16" s="10">
        <f>IF($B16="","",MIN(6,IF($T16="",2,$T16)+IF($G16="",2,IF(OR($M16="",$N16="",$O16="",$N16="Не проверялось"),1,IF($N16="Вход и полномочия подтверждены",0,1)))+IF($H16="",1,0)+IF($K16="Не проверено",1,0)))</f>
        <v/>
      </c>
      <c r="T16" s="8" t="n"/>
      <c r="U16" s="11" t="n"/>
      <c r="V16" s="8" t="n"/>
      <c r="W16" s="8" t="n"/>
      <c r="X16" s="8" t="n"/>
      <c r="Y16" s="8" t="n"/>
      <c r="Z16" s="9" t="n"/>
      <c r="AA16" s="8" t="n"/>
      <c r="AB16" s="8" t="n"/>
      <c r="AC16" s="9" t="n"/>
      <c r="AD16" s="8" t="n"/>
      <c r="AE16" s="8" t="n"/>
      <c r="AF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9" t="n"/>
      <c r="J17" s="8" t="n"/>
      <c r="K17" s="8" t="n"/>
      <c r="L17" s="8" t="n"/>
      <c r="M17" s="9" t="n"/>
      <c r="N17" s="8" t="n"/>
      <c r="O17" s="8" t="n"/>
      <c r="P17" s="10">
        <f>IF($B17="","",IF($G17="","Резерв не назначен",IF(OR($M17="",$N17="",$O17="",$N17="Не проверялось"),"Резерв назначен, не проверен",IF($N17="Вход и полномочия подтверждены","Резерв проверен",IF($N17="Подтверждено частично","Резерв проверен частично","Резерв не подтверждён")))))</f>
        <v/>
      </c>
      <c r="Q17" s="10">
        <f>IF($I17="","",$I17-TODAY())</f>
        <v/>
      </c>
      <c r="R17" s="10">
        <f>IF($I17="","",IF($Q17&lt;0,"Просрочено",IF($Q17&lt;=30,"До 30 дней",IF($Q17&lt;=60,"31–60 дней",IF($Q17&lt;=90,"61–90 дней","Более 90 дней")))))</f>
        <v/>
      </c>
      <c r="S17" s="10">
        <f>IF($B17="","",MIN(6,IF($T17="",2,$T17)+IF($G17="",2,IF(OR($M17="",$N17="",$O17="",$N17="Не проверялось"),1,IF($N17="Вход и полномочия подтверждены",0,1)))+IF($H17="",1,0)+IF($K17="Не проверено",1,0)))</f>
        <v/>
      </c>
      <c r="T17" s="8" t="n"/>
      <c r="U17" s="11" t="n"/>
      <c r="V17" s="8" t="n"/>
      <c r="W17" s="8" t="n"/>
      <c r="X17" s="8" t="n"/>
      <c r="Y17" s="8" t="n"/>
      <c r="Z17" s="9" t="n"/>
      <c r="AA17" s="8" t="n"/>
      <c r="AB17" s="8" t="n"/>
      <c r="AC17" s="9" t="n"/>
      <c r="AD17" s="8" t="n"/>
      <c r="AE17" s="8" t="n"/>
      <c r="AF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9" t="n"/>
      <c r="J18" s="8" t="n"/>
      <c r="K18" s="8" t="n"/>
      <c r="L18" s="8" t="n"/>
      <c r="M18" s="9" t="n"/>
      <c r="N18" s="8" t="n"/>
      <c r="O18" s="8" t="n"/>
      <c r="P18" s="10">
        <f>IF($B18="","",IF($G18="","Резерв не назначен",IF(OR($M18="",$N18="",$O18="",$N18="Не проверялось"),"Резерв назначен, не проверен",IF($N18="Вход и полномочия подтверждены","Резерв проверен",IF($N18="Подтверждено частично","Резерв проверен частично","Резерв не подтверждён")))))</f>
        <v/>
      </c>
      <c r="Q18" s="10">
        <f>IF($I18="","",$I18-TODAY())</f>
        <v/>
      </c>
      <c r="R18" s="10">
        <f>IF($I18="","",IF($Q18&lt;0,"Просрочено",IF($Q18&lt;=30,"До 30 дней",IF($Q18&lt;=60,"31–60 дней",IF($Q18&lt;=90,"61–90 дней","Более 90 дней")))))</f>
        <v/>
      </c>
      <c r="S18" s="10">
        <f>IF($B18="","",MIN(6,IF($T18="",2,$T18)+IF($G18="",2,IF(OR($M18="",$N18="",$O18="",$N18="Не проверялось"),1,IF($N18="Вход и полномочия подтверждены",0,1)))+IF($H18="",1,0)+IF($K18="Не проверено",1,0)))</f>
        <v/>
      </c>
      <c r="T18" s="8" t="n"/>
      <c r="U18" s="11" t="n"/>
      <c r="V18" s="8" t="n"/>
      <c r="W18" s="8" t="n"/>
      <c r="X18" s="8" t="n"/>
      <c r="Y18" s="8" t="n"/>
      <c r="Z18" s="9" t="n"/>
      <c r="AA18" s="8" t="n"/>
      <c r="AB18" s="8" t="n"/>
      <c r="AC18" s="9" t="n"/>
      <c r="AD18" s="8" t="n"/>
      <c r="AE18" s="8" t="n"/>
      <c r="AF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9" t="n"/>
      <c r="J19" s="8" t="n"/>
      <c r="K19" s="8" t="n"/>
      <c r="L19" s="8" t="n"/>
      <c r="M19" s="9" t="n"/>
      <c r="N19" s="8" t="n"/>
      <c r="O19" s="8" t="n"/>
      <c r="P19" s="10">
        <f>IF($B19="","",IF($G19="","Резерв не назначен",IF(OR($M19="",$N19="",$O19="",$N19="Не проверялось"),"Резерв назначен, не проверен",IF($N19="Вход и полномочия подтверждены","Резерв проверен",IF($N19="Подтверждено частично","Резерв проверен частично","Резерв не подтверждён")))))</f>
        <v/>
      </c>
      <c r="Q19" s="10">
        <f>IF($I19="","",$I19-TODAY())</f>
        <v/>
      </c>
      <c r="R19" s="10">
        <f>IF($I19="","",IF($Q19&lt;0,"Просрочено",IF($Q19&lt;=30,"До 30 дней",IF($Q19&lt;=60,"31–60 дней",IF($Q19&lt;=90,"61–90 дней","Более 90 дней")))))</f>
        <v/>
      </c>
      <c r="S19" s="10">
        <f>IF($B19="","",MIN(6,IF($T19="",2,$T19)+IF($G19="",2,IF(OR($M19="",$N19="",$O19="",$N19="Не проверялось"),1,IF($N19="Вход и полномочия подтверждены",0,1)))+IF($H19="",1,0)+IF($K19="Не проверено",1,0)))</f>
        <v/>
      </c>
      <c r="T19" s="8" t="n"/>
      <c r="U19" s="11" t="n"/>
      <c r="V19" s="8" t="n"/>
      <c r="W19" s="8" t="n"/>
      <c r="X19" s="8" t="n"/>
      <c r="Y19" s="8" t="n"/>
      <c r="Z19" s="9" t="n"/>
      <c r="AA19" s="8" t="n"/>
      <c r="AB19" s="8" t="n"/>
      <c r="AC19" s="9" t="n"/>
      <c r="AD19" s="8" t="n"/>
      <c r="AE19" s="8" t="n"/>
      <c r="AF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9" t="n"/>
      <c r="J20" s="8" t="n"/>
      <c r="K20" s="8" t="n"/>
      <c r="L20" s="8" t="n"/>
      <c r="M20" s="9" t="n"/>
      <c r="N20" s="8" t="n"/>
      <c r="O20" s="8" t="n"/>
      <c r="P20" s="10">
        <f>IF($B20="","",IF($G20="","Резерв не назначен",IF(OR($M20="",$N20="",$O20="",$N20="Не проверялось"),"Резерв назначен, не проверен",IF($N20="Вход и полномочия подтверждены","Резерв проверен",IF($N20="Подтверждено частично","Резерв проверен частично","Резерв не подтверждён")))))</f>
        <v/>
      </c>
      <c r="Q20" s="10">
        <f>IF($I20="","",$I20-TODAY())</f>
        <v/>
      </c>
      <c r="R20" s="10">
        <f>IF($I20="","",IF($Q20&lt;0,"Просрочено",IF($Q20&lt;=30,"До 30 дней",IF($Q20&lt;=60,"31–60 дней",IF($Q20&lt;=90,"61–90 дней","Более 90 дней")))))</f>
        <v/>
      </c>
      <c r="S20" s="10">
        <f>IF($B20="","",MIN(6,IF($T20="",2,$T20)+IF($G20="",2,IF(OR($M20="",$N20="",$O20="",$N20="Не проверялось"),1,IF($N20="Вход и полномочия подтверждены",0,1)))+IF($H20="",1,0)+IF($K20="Не проверено",1,0)))</f>
        <v/>
      </c>
      <c r="T20" s="8" t="n"/>
      <c r="U20" s="11" t="n"/>
      <c r="V20" s="8" t="n"/>
      <c r="W20" s="8" t="n"/>
      <c r="X20" s="8" t="n"/>
      <c r="Y20" s="8" t="n"/>
      <c r="Z20" s="9" t="n"/>
      <c r="AA20" s="8" t="n"/>
      <c r="AB20" s="8" t="n"/>
      <c r="AC20" s="9" t="n"/>
      <c r="AD20" s="8" t="n"/>
      <c r="AE20" s="8" t="n"/>
      <c r="AF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  <c r="I21" s="9" t="n"/>
      <c r="J21" s="8" t="n"/>
      <c r="K21" s="8" t="n"/>
      <c r="L21" s="8" t="n"/>
      <c r="M21" s="9" t="n"/>
      <c r="N21" s="8" t="n"/>
      <c r="O21" s="8" t="n"/>
      <c r="P21" s="10">
        <f>IF($B21="","",IF($G21="","Резерв не назначен",IF(OR($M21="",$N21="",$O21="",$N21="Не проверялось"),"Резерв назначен, не проверен",IF($N21="Вход и полномочия подтверждены","Резерв проверен",IF($N21="Подтверждено частично","Резерв проверен частично","Резерв не подтверждён")))))</f>
        <v/>
      </c>
      <c r="Q21" s="10">
        <f>IF($I21="","",$I21-TODAY())</f>
        <v/>
      </c>
      <c r="R21" s="10">
        <f>IF($I21="","",IF($Q21&lt;0,"Просрочено",IF($Q21&lt;=30,"До 30 дней",IF($Q21&lt;=60,"31–60 дней",IF($Q21&lt;=90,"61–90 дней","Более 90 дней")))))</f>
        <v/>
      </c>
      <c r="S21" s="10">
        <f>IF($B21="","",MIN(6,IF($T21="",2,$T21)+IF($G21="",2,IF(OR($M21="",$N21="",$O21="",$N21="Не проверялось"),1,IF($N21="Вход и полномочия подтверждены",0,1)))+IF($H21="",1,0)+IF($K21="Не проверено",1,0)))</f>
        <v/>
      </c>
      <c r="T21" s="8" t="n"/>
      <c r="U21" s="11" t="n"/>
      <c r="V21" s="8" t="n"/>
      <c r="W21" s="8" t="n"/>
      <c r="X21" s="8" t="n"/>
      <c r="Y21" s="8" t="n"/>
      <c r="Z21" s="9" t="n"/>
      <c r="AA21" s="8" t="n"/>
      <c r="AB21" s="8" t="n"/>
      <c r="AC21" s="9" t="n"/>
      <c r="AD21" s="8" t="n"/>
      <c r="AE21" s="8" t="n"/>
      <c r="AF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9" t="n"/>
      <c r="J22" s="8" t="n"/>
      <c r="K22" s="8" t="n"/>
      <c r="L22" s="8" t="n"/>
      <c r="M22" s="9" t="n"/>
      <c r="N22" s="8" t="n"/>
      <c r="O22" s="8" t="n"/>
      <c r="P22" s="10">
        <f>IF($B22="","",IF($G22="","Резерв не назначен",IF(OR($M22="",$N22="",$O22="",$N22="Не проверялось"),"Резерв назначен, не проверен",IF($N22="Вход и полномочия подтверждены","Резерв проверен",IF($N22="Подтверждено частично","Резерв проверен частично","Резерв не подтверждён")))))</f>
        <v/>
      </c>
      <c r="Q22" s="10">
        <f>IF($I22="","",$I22-TODAY())</f>
        <v/>
      </c>
      <c r="R22" s="10">
        <f>IF($I22="","",IF($Q22&lt;0,"Просрочено",IF($Q22&lt;=30,"До 30 дней",IF($Q22&lt;=60,"31–60 дней",IF($Q22&lt;=90,"61–90 дней","Более 90 дней")))))</f>
        <v/>
      </c>
      <c r="S22" s="10">
        <f>IF($B22="","",MIN(6,IF($T22="",2,$T22)+IF($G22="",2,IF(OR($M22="",$N22="",$O22="",$N22="Не проверялось"),1,IF($N22="Вход и полномочия подтверждены",0,1)))+IF($H22="",1,0)+IF($K22="Не проверено",1,0)))</f>
        <v/>
      </c>
      <c r="T22" s="8" t="n"/>
      <c r="U22" s="11" t="n"/>
      <c r="V22" s="8" t="n"/>
      <c r="W22" s="8" t="n"/>
      <c r="X22" s="8" t="n"/>
      <c r="Y22" s="8" t="n"/>
      <c r="Z22" s="9" t="n"/>
      <c r="AA22" s="8" t="n"/>
      <c r="AB22" s="8" t="n"/>
      <c r="AC22" s="9" t="n"/>
      <c r="AD22" s="8" t="n"/>
      <c r="AE22" s="8" t="n"/>
      <c r="AF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  <c r="I23" s="9" t="n"/>
      <c r="J23" s="8" t="n"/>
      <c r="K23" s="8" t="n"/>
      <c r="L23" s="8" t="n"/>
      <c r="M23" s="9" t="n"/>
      <c r="N23" s="8" t="n"/>
      <c r="O23" s="8" t="n"/>
      <c r="P23" s="10">
        <f>IF($B23="","",IF($G23="","Резерв не назначен",IF(OR($M23="",$N23="",$O23="",$N23="Не проверялось"),"Резерв назначен, не проверен",IF($N23="Вход и полномочия подтверждены","Резерв проверен",IF($N23="Подтверждено частично","Резерв проверен частично","Резерв не подтверждён")))))</f>
        <v/>
      </c>
      <c r="Q23" s="10">
        <f>IF($I23="","",$I23-TODAY())</f>
        <v/>
      </c>
      <c r="R23" s="10">
        <f>IF($I23="","",IF($Q23&lt;0,"Просрочено",IF($Q23&lt;=30,"До 30 дней",IF($Q23&lt;=60,"31–60 дней",IF($Q23&lt;=90,"61–90 дней","Более 90 дней")))))</f>
        <v/>
      </c>
      <c r="S23" s="10">
        <f>IF($B23="","",MIN(6,IF($T23="",2,$T23)+IF($G23="",2,IF(OR($M23="",$N23="",$O23="",$N23="Не проверялось"),1,IF($N23="Вход и полномочия подтверждены",0,1)))+IF($H23="",1,0)+IF($K23="Не проверено",1,0)))</f>
        <v/>
      </c>
      <c r="T23" s="8" t="n"/>
      <c r="U23" s="11" t="n"/>
      <c r="V23" s="8" t="n"/>
      <c r="W23" s="8" t="n"/>
      <c r="X23" s="8" t="n"/>
      <c r="Y23" s="8" t="n"/>
      <c r="Z23" s="9" t="n"/>
      <c r="AA23" s="8" t="n"/>
      <c r="AB23" s="8" t="n"/>
      <c r="AC23" s="9" t="n"/>
      <c r="AD23" s="8" t="n"/>
      <c r="AE23" s="8" t="n"/>
      <c r="AF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9" t="n"/>
      <c r="J24" s="8" t="n"/>
      <c r="K24" s="8" t="n"/>
      <c r="L24" s="8" t="n"/>
      <c r="M24" s="9" t="n"/>
      <c r="N24" s="8" t="n"/>
      <c r="O24" s="8" t="n"/>
      <c r="P24" s="10">
        <f>IF($B24="","",IF($G24="","Резерв не назначен",IF(OR($M24="",$N24="",$O24="",$N24="Не проверялось"),"Резерв назначен, не проверен",IF($N24="Вход и полномочия подтверждены","Резерв проверен",IF($N24="Подтверждено частично","Резерв проверен частично","Резерв не подтверждён")))))</f>
        <v/>
      </c>
      <c r="Q24" s="10">
        <f>IF($I24="","",$I24-TODAY())</f>
        <v/>
      </c>
      <c r="R24" s="10">
        <f>IF($I24="","",IF($Q24&lt;0,"Просрочено",IF($Q24&lt;=30,"До 30 дней",IF($Q24&lt;=60,"31–60 дней",IF($Q24&lt;=90,"61–90 дней","Более 90 дней")))))</f>
        <v/>
      </c>
      <c r="S24" s="10">
        <f>IF($B24="","",MIN(6,IF($T24="",2,$T24)+IF($G24="",2,IF(OR($M24="",$N24="",$O24="",$N24="Не проверялось"),1,IF($N24="Вход и полномочия подтверждены",0,1)))+IF($H24="",1,0)+IF($K24="Не проверено",1,0)))</f>
        <v/>
      </c>
      <c r="T24" s="8" t="n"/>
      <c r="U24" s="11" t="n"/>
      <c r="V24" s="8" t="n"/>
      <c r="W24" s="8" t="n"/>
      <c r="X24" s="8" t="n"/>
      <c r="Y24" s="8" t="n"/>
      <c r="Z24" s="9" t="n"/>
      <c r="AA24" s="8" t="n"/>
      <c r="AB24" s="8" t="n"/>
      <c r="AC24" s="9" t="n"/>
      <c r="AD24" s="8" t="n"/>
      <c r="AE24" s="8" t="n"/>
      <c r="AF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9" t="n"/>
      <c r="J25" s="8" t="n"/>
      <c r="K25" s="8" t="n"/>
      <c r="L25" s="8" t="n"/>
      <c r="M25" s="9" t="n"/>
      <c r="N25" s="8" t="n"/>
      <c r="O25" s="8" t="n"/>
      <c r="P25" s="10">
        <f>IF($B25="","",IF($G25="","Резерв не назначен",IF(OR($M25="",$N25="",$O25="",$N25="Не проверялось"),"Резерв назначен, не проверен",IF($N25="Вход и полномочия подтверждены","Резерв проверен",IF($N25="Подтверждено частично","Резерв проверен частично","Резерв не подтверждён")))))</f>
        <v/>
      </c>
      <c r="Q25" s="10">
        <f>IF($I25="","",$I25-TODAY())</f>
        <v/>
      </c>
      <c r="R25" s="10">
        <f>IF($I25="","",IF($Q25&lt;0,"Просрочено",IF($Q25&lt;=30,"До 30 дней",IF($Q25&lt;=60,"31–60 дней",IF($Q25&lt;=90,"61–90 дней","Более 90 дней")))))</f>
        <v/>
      </c>
      <c r="S25" s="10">
        <f>IF($B25="","",MIN(6,IF($T25="",2,$T25)+IF($G25="",2,IF(OR($M25="",$N25="",$O25="",$N25="Не проверялось"),1,IF($N25="Вход и полномочия подтверждены",0,1)))+IF($H25="",1,0)+IF($K25="Не проверено",1,0)))</f>
        <v/>
      </c>
      <c r="T25" s="8" t="n"/>
      <c r="U25" s="11" t="n"/>
      <c r="V25" s="8" t="n"/>
      <c r="W25" s="8" t="n"/>
      <c r="X25" s="8" t="n"/>
      <c r="Y25" s="8" t="n"/>
      <c r="Z25" s="9" t="n"/>
      <c r="AA25" s="8" t="n"/>
      <c r="AB25" s="8" t="n"/>
      <c r="AC25" s="9" t="n"/>
      <c r="AD25" s="8" t="n"/>
      <c r="AE25" s="8" t="n"/>
      <c r="AF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9" t="n"/>
      <c r="J26" s="8" t="n"/>
      <c r="K26" s="8" t="n"/>
      <c r="L26" s="8" t="n"/>
      <c r="M26" s="9" t="n"/>
      <c r="N26" s="8" t="n"/>
      <c r="O26" s="8" t="n"/>
      <c r="P26" s="10">
        <f>IF($B26="","",IF($G26="","Резерв не назначен",IF(OR($M26="",$N26="",$O26="",$N26="Не проверялось"),"Резерв назначен, не проверен",IF($N26="Вход и полномочия подтверждены","Резерв проверен",IF($N26="Подтверждено частично","Резерв проверен частично","Резерв не подтверждён")))))</f>
        <v/>
      </c>
      <c r="Q26" s="10">
        <f>IF($I26="","",$I26-TODAY())</f>
        <v/>
      </c>
      <c r="R26" s="10">
        <f>IF($I26="","",IF($Q26&lt;0,"Просрочено",IF($Q26&lt;=30,"До 30 дней",IF($Q26&lt;=60,"31–60 дней",IF($Q26&lt;=90,"61–90 дней","Более 90 дней")))))</f>
        <v/>
      </c>
      <c r="S26" s="10">
        <f>IF($B26="","",MIN(6,IF($T26="",2,$T26)+IF($G26="",2,IF(OR($M26="",$N26="",$O26="",$N26="Не проверялось"),1,IF($N26="Вход и полномочия подтверждены",0,1)))+IF($H26="",1,0)+IF($K26="Не проверено",1,0)))</f>
        <v/>
      </c>
      <c r="T26" s="8" t="n"/>
      <c r="U26" s="11" t="n"/>
      <c r="V26" s="8" t="n"/>
      <c r="W26" s="8" t="n"/>
      <c r="X26" s="8" t="n"/>
      <c r="Y26" s="8" t="n"/>
      <c r="Z26" s="9" t="n"/>
      <c r="AA26" s="8" t="n"/>
      <c r="AB26" s="8" t="n"/>
      <c r="AC26" s="9" t="n"/>
      <c r="AD26" s="8" t="n"/>
      <c r="AE26" s="8" t="n"/>
      <c r="AF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  <c r="I27" s="9" t="n"/>
      <c r="J27" s="8" t="n"/>
      <c r="K27" s="8" t="n"/>
      <c r="L27" s="8" t="n"/>
      <c r="M27" s="9" t="n"/>
      <c r="N27" s="8" t="n"/>
      <c r="O27" s="8" t="n"/>
      <c r="P27" s="10">
        <f>IF($B27="","",IF($G27="","Резерв не назначен",IF(OR($M27="",$N27="",$O27="",$N27="Не проверялось"),"Резерв назначен, не проверен",IF($N27="Вход и полномочия подтверждены","Резерв проверен",IF($N27="Подтверждено частично","Резерв проверен частично","Резерв не подтверждён")))))</f>
        <v/>
      </c>
      <c r="Q27" s="10">
        <f>IF($I27="","",$I27-TODAY())</f>
        <v/>
      </c>
      <c r="R27" s="10">
        <f>IF($I27="","",IF($Q27&lt;0,"Просрочено",IF($Q27&lt;=30,"До 30 дней",IF($Q27&lt;=60,"31–60 дней",IF($Q27&lt;=90,"61–90 дней","Более 90 дней")))))</f>
        <v/>
      </c>
      <c r="S27" s="10">
        <f>IF($B27="","",MIN(6,IF($T27="",2,$T27)+IF($G27="",2,IF(OR($M27="",$N27="",$O27="",$N27="Не проверялось"),1,IF($N27="Вход и полномочия подтверждены",0,1)))+IF($H27="",1,0)+IF($K27="Не проверено",1,0)))</f>
        <v/>
      </c>
      <c r="T27" s="8" t="n"/>
      <c r="U27" s="11" t="n"/>
      <c r="V27" s="8" t="n"/>
      <c r="W27" s="8" t="n"/>
      <c r="X27" s="8" t="n"/>
      <c r="Y27" s="8" t="n"/>
      <c r="Z27" s="9" t="n"/>
      <c r="AA27" s="8" t="n"/>
      <c r="AB27" s="8" t="n"/>
      <c r="AC27" s="9" t="n"/>
      <c r="AD27" s="8" t="n"/>
      <c r="AE27" s="8" t="n"/>
      <c r="AF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9" t="n"/>
      <c r="J28" s="8" t="n"/>
      <c r="K28" s="8" t="n"/>
      <c r="L28" s="8" t="n"/>
      <c r="M28" s="9" t="n"/>
      <c r="N28" s="8" t="n"/>
      <c r="O28" s="8" t="n"/>
      <c r="P28" s="10">
        <f>IF($B28="","",IF($G28="","Резерв не назначен",IF(OR($M28="",$N28="",$O28="",$N28="Не проверялось"),"Резерв назначен, не проверен",IF($N28="Вход и полномочия подтверждены","Резерв проверен",IF($N28="Подтверждено частично","Резерв проверен частично","Резерв не подтверждён")))))</f>
        <v/>
      </c>
      <c r="Q28" s="10">
        <f>IF($I28="","",$I28-TODAY())</f>
        <v/>
      </c>
      <c r="R28" s="10">
        <f>IF($I28="","",IF($Q28&lt;0,"Просрочено",IF($Q28&lt;=30,"До 30 дней",IF($Q28&lt;=60,"31–60 дней",IF($Q28&lt;=90,"61–90 дней","Более 90 дней")))))</f>
        <v/>
      </c>
      <c r="S28" s="10">
        <f>IF($B28="","",MIN(6,IF($T28="",2,$T28)+IF($G28="",2,IF(OR($M28="",$N28="",$O28="",$N28="Не проверялось"),1,IF($N28="Вход и полномочия подтверждены",0,1)))+IF($H28="",1,0)+IF($K28="Не проверено",1,0)))</f>
        <v/>
      </c>
      <c r="T28" s="8" t="n"/>
      <c r="U28" s="11" t="n"/>
      <c r="V28" s="8" t="n"/>
      <c r="W28" s="8" t="n"/>
      <c r="X28" s="8" t="n"/>
      <c r="Y28" s="8" t="n"/>
      <c r="Z28" s="9" t="n"/>
      <c r="AA28" s="8" t="n"/>
      <c r="AB28" s="8" t="n"/>
      <c r="AC28" s="9" t="n"/>
      <c r="AD28" s="8" t="n"/>
      <c r="AE28" s="8" t="n"/>
      <c r="AF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  <c r="I29" s="9" t="n"/>
      <c r="J29" s="8" t="n"/>
      <c r="K29" s="8" t="n"/>
      <c r="L29" s="8" t="n"/>
      <c r="M29" s="9" t="n"/>
      <c r="N29" s="8" t="n"/>
      <c r="O29" s="8" t="n"/>
      <c r="P29" s="10">
        <f>IF($B29="","",IF($G29="","Резерв не назначен",IF(OR($M29="",$N29="",$O29="",$N29="Не проверялось"),"Резерв назначен, не проверен",IF($N29="Вход и полномочия подтверждены","Резерв проверен",IF($N29="Подтверждено частично","Резерв проверен частично","Резерв не подтверждён")))))</f>
        <v/>
      </c>
      <c r="Q29" s="10">
        <f>IF($I29="","",$I29-TODAY())</f>
        <v/>
      </c>
      <c r="R29" s="10">
        <f>IF($I29="","",IF($Q29&lt;0,"Просрочено",IF($Q29&lt;=30,"До 30 дней",IF($Q29&lt;=60,"31–60 дней",IF($Q29&lt;=90,"61–90 дней","Более 90 дней")))))</f>
        <v/>
      </c>
      <c r="S29" s="10">
        <f>IF($B29="","",MIN(6,IF($T29="",2,$T29)+IF($G29="",2,IF(OR($M29="",$N29="",$O29="",$N29="Не проверялось"),1,IF($N29="Вход и полномочия подтверждены",0,1)))+IF($H29="",1,0)+IF($K29="Не проверено",1,0)))</f>
        <v/>
      </c>
      <c r="T29" s="8" t="n"/>
      <c r="U29" s="11" t="n"/>
      <c r="V29" s="8" t="n"/>
      <c r="W29" s="8" t="n"/>
      <c r="X29" s="8" t="n"/>
      <c r="Y29" s="8" t="n"/>
      <c r="Z29" s="9" t="n"/>
      <c r="AA29" s="8" t="n"/>
      <c r="AB29" s="8" t="n"/>
      <c r="AC29" s="9" t="n"/>
      <c r="AD29" s="8" t="n"/>
      <c r="AE29" s="8" t="n"/>
      <c r="AF29" s="8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9" t="n"/>
      <c r="J30" s="8" t="n"/>
      <c r="K30" s="8" t="n"/>
      <c r="L30" s="8" t="n"/>
      <c r="M30" s="9" t="n"/>
      <c r="N30" s="8" t="n"/>
      <c r="O30" s="8" t="n"/>
      <c r="P30" s="10">
        <f>IF($B30="","",IF($G30="","Резерв не назначен",IF(OR($M30="",$N30="",$O30="",$N30="Не проверялось"),"Резерв назначен, не проверен",IF($N30="Вход и полномочия подтверждены","Резерв проверен",IF($N30="Подтверждено частично","Резерв проверен частично","Резерв не подтверждён")))))</f>
        <v/>
      </c>
      <c r="Q30" s="10">
        <f>IF($I30="","",$I30-TODAY())</f>
        <v/>
      </c>
      <c r="R30" s="10">
        <f>IF($I30="","",IF($Q30&lt;0,"Просрочено",IF($Q30&lt;=30,"До 30 дней",IF($Q30&lt;=60,"31–60 дней",IF($Q30&lt;=90,"61–90 дней","Более 90 дней")))))</f>
        <v/>
      </c>
      <c r="S30" s="10">
        <f>IF($B30="","",MIN(6,IF($T30="",2,$T30)+IF($G30="",2,IF(OR($M30="",$N30="",$O30="",$N30="Не проверялось"),1,IF($N30="Вход и полномочия подтверждены",0,1)))+IF($H30="",1,0)+IF($K30="Не проверено",1,0)))</f>
        <v/>
      </c>
      <c r="T30" s="8" t="n"/>
      <c r="U30" s="11" t="n"/>
      <c r="V30" s="8" t="n"/>
      <c r="W30" s="8" t="n"/>
      <c r="X30" s="8" t="n"/>
      <c r="Y30" s="8" t="n"/>
      <c r="Z30" s="9" t="n"/>
      <c r="AA30" s="8" t="n"/>
      <c r="AB30" s="8" t="n"/>
      <c r="AC30" s="9" t="n"/>
      <c r="AD30" s="8" t="n"/>
      <c r="AE30" s="8" t="n"/>
      <c r="AF30" s="8" t="n"/>
    </row>
    <row r="31">
      <c r="A31" s="8" t="n"/>
      <c r="B31" s="8" t="n"/>
      <c r="C31" s="8" t="n"/>
      <c r="D31" s="8" t="n"/>
      <c r="E31" s="8" t="n"/>
      <c r="F31" s="8" t="n"/>
      <c r="G31" s="8" t="n"/>
      <c r="H31" s="8" t="n"/>
      <c r="I31" s="9" t="n"/>
      <c r="J31" s="8" t="n"/>
      <c r="K31" s="8" t="n"/>
      <c r="L31" s="8" t="n"/>
      <c r="M31" s="9" t="n"/>
      <c r="N31" s="8" t="n"/>
      <c r="O31" s="8" t="n"/>
      <c r="P31" s="10">
        <f>IF($B31="","",IF($G31="","Резерв не назначен",IF(OR($M31="",$N31="",$O31="",$N31="Не проверялось"),"Резерв назначен, не проверен",IF($N31="Вход и полномочия подтверждены","Резерв проверен",IF($N31="Подтверждено частично","Резерв проверен частично","Резерв не подтверждён")))))</f>
        <v/>
      </c>
      <c r="Q31" s="10">
        <f>IF($I31="","",$I31-TODAY())</f>
        <v/>
      </c>
      <c r="R31" s="10">
        <f>IF($I31="","",IF($Q31&lt;0,"Просрочено",IF($Q31&lt;=30,"До 30 дней",IF($Q31&lt;=60,"31–60 дней",IF($Q31&lt;=90,"61–90 дней","Более 90 дней")))))</f>
        <v/>
      </c>
      <c r="S31" s="10">
        <f>IF($B31="","",MIN(6,IF($T31="",2,$T31)+IF($G31="",2,IF(OR($M31="",$N31="",$O31="",$N31="Не проверялось"),1,IF($N31="Вход и полномочия подтверждены",0,1)))+IF($H31="",1,0)+IF($K31="Не проверено",1,0)))</f>
        <v/>
      </c>
      <c r="T31" s="8" t="n"/>
      <c r="U31" s="11" t="n"/>
      <c r="V31" s="8" t="n"/>
      <c r="W31" s="8" t="n"/>
      <c r="X31" s="8" t="n"/>
      <c r="Y31" s="8" t="n"/>
      <c r="Z31" s="9" t="n"/>
      <c r="AA31" s="8" t="n"/>
      <c r="AB31" s="8" t="n"/>
      <c r="AC31" s="9" t="n"/>
      <c r="AD31" s="8" t="n"/>
      <c r="AE31" s="8" t="n"/>
      <c r="AF31" s="8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9" t="n"/>
      <c r="J32" s="8" t="n"/>
      <c r="K32" s="8" t="n"/>
      <c r="L32" s="8" t="n"/>
      <c r="M32" s="9" t="n"/>
      <c r="N32" s="8" t="n"/>
      <c r="O32" s="8" t="n"/>
      <c r="P32" s="10">
        <f>IF($B32="","",IF($G32="","Резерв не назначен",IF(OR($M32="",$N32="",$O32="",$N32="Не проверялось"),"Резерв назначен, не проверен",IF($N32="Вход и полномочия подтверждены","Резерв проверен",IF($N32="Подтверждено частично","Резерв проверен частично","Резерв не подтверждён")))))</f>
        <v/>
      </c>
      <c r="Q32" s="10">
        <f>IF($I32="","",$I32-TODAY())</f>
        <v/>
      </c>
      <c r="R32" s="10">
        <f>IF($I32="","",IF($Q32&lt;0,"Просрочено",IF($Q32&lt;=30,"До 30 дней",IF($Q32&lt;=60,"31–60 дней",IF($Q32&lt;=90,"61–90 дней","Более 90 дней")))))</f>
        <v/>
      </c>
      <c r="S32" s="10">
        <f>IF($B32="","",MIN(6,IF($T32="",2,$T32)+IF($G32="",2,IF(OR($M32="",$N32="",$O32="",$N32="Не проверялось"),1,IF($N32="Вход и полномочия подтверждены",0,1)))+IF($H32="",1,0)+IF($K32="Не проверено",1,0)))</f>
        <v/>
      </c>
      <c r="T32" s="8" t="n"/>
      <c r="U32" s="11" t="n"/>
      <c r="V32" s="8" t="n"/>
      <c r="W32" s="8" t="n"/>
      <c r="X32" s="8" t="n"/>
      <c r="Y32" s="8" t="n"/>
      <c r="Z32" s="9" t="n"/>
      <c r="AA32" s="8" t="n"/>
      <c r="AB32" s="8" t="n"/>
      <c r="AC32" s="9" t="n"/>
      <c r="AD32" s="8" t="n"/>
      <c r="AE32" s="8" t="n"/>
      <c r="AF32" s="8" t="n"/>
    </row>
    <row r="33">
      <c r="A33" s="8" t="n"/>
      <c r="B33" s="8" t="n"/>
      <c r="C33" s="8" t="n"/>
      <c r="D33" s="8" t="n"/>
      <c r="E33" s="8" t="n"/>
      <c r="F33" s="8" t="n"/>
      <c r="G33" s="8" t="n"/>
      <c r="H33" s="8" t="n"/>
      <c r="I33" s="9" t="n"/>
      <c r="J33" s="8" t="n"/>
      <c r="K33" s="8" t="n"/>
      <c r="L33" s="8" t="n"/>
      <c r="M33" s="9" t="n"/>
      <c r="N33" s="8" t="n"/>
      <c r="O33" s="8" t="n"/>
      <c r="P33" s="10">
        <f>IF($B33="","",IF($G33="","Резерв не назначен",IF(OR($M33="",$N33="",$O33="",$N33="Не проверялось"),"Резерв назначен, не проверен",IF($N33="Вход и полномочия подтверждены","Резерв проверен",IF($N33="Подтверждено частично","Резерв проверен частично","Резерв не подтверждён")))))</f>
        <v/>
      </c>
      <c r="Q33" s="10">
        <f>IF($I33="","",$I33-TODAY())</f>
        <v/>
      </c>
      <c r="R33" s="10">
        <f>IF($I33="","",IF($Q33&lt;0,"Просрочено",IF($Q33&lt;=30,"До 30 дней",IF($Q33&lt;=60,"31–60 дней",IF($Q33&lt;=90,"61–90 дней","Более 90 дней")))))</f>
        <v/>
      </c>
      <c r="S33" s="10">
        <f>IF($B33="","",MIN(6,IF($T33="",2,$T33)+IF($G33="",2,IF(OR($M33="",$N33="",$O33="",$N33="Не проверялось"),1,IF($N33="Вход и полномочия подтверждены",0,1)))+IF($H33="",1,0)+IF($K33="Не проверено",1,0)))</f>
        <v/>
      </c>
      <c r="T33" s="8" t="n"/>
      <c r="U33" s="11" t="n"/>
      <c r="V33" s="8" t="n"/>
      <c r="W33" s="8" t="n"/>
      <c r="X33" s="8" t="n"/>
      <c r="Y33" s="8" t="n"/>
      <c r="Z33" s="9" t="n"/>
      <c r="AA33" s="8" t="n"/>
      <c r="AB33" s="8" t="n"/>
      <c r="AC33" s="9" t="n"/>
      <c r="AD33" s="8" t="n"/>
      <c r="AE33" s="8" t="n"/>
      <c r="AF33" s="8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9" t="n"/>
      <c r="J34" s="8" t="n"/>
      <c r="K34" s="8" t="n"/>
      <c r="L34" s="8" t="n"/>
      <c r="M34" s="9" t="n"/>
      <c r="N34" s="8" t="n"/>
      <c r="O34" s="8" t="n"/>
      <c r="P34" s="10">
        <f>IF($B34="","",IF($G34="","Резерв не назначен",IF(OR($M34="",$N34="",$O34="",$N34="Не проверялось"),"Резерв назначен, не проверен",IF($N34="Вход и полномочия подтверждены","Резерв проверен",IF($N34="Подтверждено частично","Резерв проверен частично","Резерв не подтверждён")))))</f>
        <v/>
      </c>
      <c r="Q34" s="10">
        <f>IF($I34="","",$I34-TODAY())</f>
        <v/>
      </c>
      <c r="R34" s="10">
        <f>IF($I34="","",IF($Q34&lt;0,"Просрочено",IF($Q34&lt;=30,"До 30 дней",IF($Q34&lt;=60,"31–60 дней",IF($Q34&lt;=90,"61–90 дней","Более 90 дней")))))</f>
        <v/>
      </c>
      <c r="S34" s="10">
        <f>IF($B34="","",MIN(6,IF($T34="",2,$T34)+IF($G34="",2,IF(OR($M34="",$N34="",$O34="",$N34="Не проверялось"),1,IF($N34="Вход и полномочия подтверждены",0,1)))+IF($H34="",1,0)+IF($K34="Не проверено",1,0)))</f>
        <v/>
      </c>
      <c r="T34" s="8" t="n"/>
      <c r="U34" s="11" t="n"/>
      <c r="V34" s="8" t="n"/>
      <c r="W34" s="8" t="n"/>
      <c r="X34" s="8" t="n"/>
      <c r="Y34" s="8" t="n"/>
      <c r="Z34" s="9" t="n"/>
      <c r="AA34" s="8" t="n"/>
      <c r="AB34" s="8" t="n"/>
      <c r="AC34" s="9" t="n"/>
      <c r="AD34" s="8" t="n"/>
      <c r="AE34" s="8" t="n"/>
      <c r="AF34" s="8" t="n"/>
    </row>
    <row r="35">
      <c r="A35" s="8" t="n"/>
      <c r="B35" s="8" t="n"/>
      <c r="C35" s="8" t="n"/>
      <c r="D35" s="8" t="n"/>
      <c r="E35" s="8" t="n"/>
      <c r="F35" s="8" t="n"/>
      <c r="G35" s="8" t="n"/>
      <c r="H35" s="8" t="n"/>
      <c r="I35" s="9" t="n"/>
      <c r="J35" s="8" t="n"/>
      <c r="K35" s="8" t="n"/>
      <c r="L35" s="8" t="n"/>
      <c r="M35" s="9" t="n"/>
      <c r="N35" s="8" t="n"/>
      <c r="O35" s="8" t="n"/>
      <c r="P35" s="10">
        <f>IF($B35="","",IF($G35="","Резерв не назначен",IF(OR($M35="",$N35="",$O35="",$N35="Не проверялось"),"Резерв назначен, не проверен",IF($N35="Вход и полномочия подтверждены","Резерв проверен",IF($N35="Подтверждено частично","Резерв проверен частично","Резерв не подтверждён")))))</f>
        <v/>
      </c>
      <c r="Q35" s="10">
        <f>IF($I35="","",$I35-TODAY())</f>
        <v/>
      </c>
      <c r="R35" s="10">
        <f>IF($I35="","",IF($Q35&lt;0,"Просрочено",IF($Q35&lt;=30,"До 30 дней",IF($Q35&lt;=60,"31–60 дней",IF($Q35&lt;=90,"61–90 дней","Более 90 дней")))))</f>
        <v/>
      </c>
      <c r="S35" s="10">
        <f>IF($B35="","",MIN(6,IF($T35="",2,$T35)+IF($G35="",2,IF(OR($M35="",$N35="",$O35="",$N35="Не проверялось"),1,IF($N35="Вход и полномочия подтверждены",0,1)))+IF($H35="",1,0)+IF($K35="Не проверено",1,0)))</f>
        <v/>
      </c>
      <c r="T35" s="8" t="n"/>
      <c r="U35" s="11" t="n"/>
      <c r="V35" s="8" t="n"/>
      <c r="W35" s="8" t="n"/>
      <c r="X35" s="8" t="n"/>
      <c r="Y35" s="8" t="n"/>
      <c r="Z35" s="9" t="n"/>
      <c r="AA35" s="8" t="n"/>
      <c r="AB35" s="8" t="n"/>
      <c r="AC35" s="9" t="n"/>
      <c r="AD35" s="8" t="n"/>
      <c r="AE35" s="8" t="n"/>
      <c r="AF35" s="8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9" t="n"/>
      <c r="J36" s="8" t="n"/>
      <c r="K36" s="8" t="n"/>
      <c r="L36" s="8" t="n"/>
      <c r="M36" s="9" t="n"/>
      <c r="N36" s="8" t="n"/>
      <c r="O36" s="8" t="n"/>
      <c r="P36" s="10">
        <f>IF($B36="","",IF($G36="","Резерв не назначен",IF(OR($M36="",$N36="",$O36="",$N36="Не проверялось"),"Резерв назначен, не проверен",IF($N36="Вход и полномочия подтверждены","Резерв проверен",IF($N36="Подтверждено частично","Резерв проверен частично","Резерв не подтверждён")))))</f>
        <v/>
      </c>
      <c r="Q36" s="10">
        <f>IF($I36="","",$I36-TODAY())</f>
        <v/>
      </c>
      <c r="R36" s="10">
        <f>IF($I36="","",IF($Q36&lt;0,"Просрочено",IF($Q36&lt;=30,"До 30 дней",IF($Q36&lt;=60,"31–60 дней",IF($Q36&lt;=90,"61–90 дней","Более 90 дней")))))</f>
        <v/>
      </c>
      <c r="S36" s="10">
        <f>IF($B36="","",MIN(6,IF($T36="",2,$T36)+IF($G36="",2,IF(OR($M36="",$N36="",$O36="",$N36="Не проверялось"),1,IF($N36="Вход и полномочия подтверждены",0,1)))+IF($H36="",1,0)+IF($K36="Не проверено",1,0)))</f>
        <v/>
      </c>
      <c r="T36" s="8" t="n"/>
      <c r="U36" s="11" t="n"/>
      <c r="V36" s="8" t="n"/>
      <c r="W36" s="8" t="n"/>
      <c r="X36" s="8" t="n"/>
      <c r="Y36" s="8" t="n"/>
      <c r="Z36" s="9" t="n"/>
      <c r="AA36" s="8" t="n"/>
      <c r="AB36" s="8" t="n"/>
      <c r="AC36" s="9" t="n"/>
      <c r="AD36" s="8" t="n"/>
      <c r="AE36" s="8" t="n"/>
      <c r="AF36" s="8" t="n"/>
    </row>
    <row r="37">
      <c r="A37" s="8" t="n"/>
      <c r="B37" s="8" t="n"/>
      <c r="C37" s="8" t="n"/>
      <c r="D37" s="8" t="n"/>
      <c r="E37" s="8" t="n"/>
      <c r="F37" s="8" t="n"/>
      <c r="G37" s="8" t="n"/>
      <c r="H37" s="8" t="n"/>
      <c r="I37" s="9" t="n"/>
      <c r="J37" s="8" t="n"/>
      <c r="K37" s="8" t="n"/>
      <c r="L37" s="8" t="n"/>
      <c r="M37" s="9" t="n"/>
      <c r="N37" s="8" t="n"/>
      <c r="O37" s="8" t="n"/>
      <c r="P37" s="10">
        <f>IF($B37="","",IF($G37="","Резерв не назначен",IF(OR($M37="",$N37="",$O37="",$N37="Не проверялось"),"Резерв назначен, не проверен",IF($N37="Вход и полномочия подтверждены","Резерв проверен",IF($N37="Подтверждено частично","Резерв проверен частично","Резерв не подтверждён")))))</f>
        <v/>
      </c>
      <c r="Q37" s="10">
        <f>IF($I37="","",$I37-TODAY())</f>
        <v/>
      </c>
      <c r="R37" s="10">
        <f>IF($I37="","",IF($Q37&lt;0,"Просрочено",IF($Q37&lt;=30,"До 30 дней",IF($Q37&lt;=60,"31–60 дней",IF($Q37&lt;=90,"61–90 дней","Более 90 дней")))))</f>
        <v/>
      </c>
      <c r="S37" s="10">
        <f>IF($B37="","",MIN(6,IF($T37="",2,$T37)+IF($G37="",2,IF(OR($M37="",$N37="",$O37="",$N37="Не проверялось"),1,IF($N37="Вход и полномочия подтверждены",0,1)))+IF($H37="",1,0)+IF($K37="Не проверено",1,0)))</f>
        <v/>
      </c>
      <c r="T37" s="8" t="n"/>
      <c r="U37" s="11" t="n"/>
      <c r="V37" s="8" t="n"/>
      <c r="W37" s="8" t="n"/>
      <c r="X37" s="8" t="n"/>
      <c r="Y37" s="8" t="n"/>
      <c r="Z37" s="9" t="n"/>
      <c r="AA37" s="8" t="n"/>
      <c r="AB37" s="8" t="n"/>
      <c r="AC37" s="9" t="n"/>
      <c r="AD37" s="8" t="n"/>
      <c r="AE37" s="8" t="n"/>
      <c r="AF37" s="8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9" t="n"/>
      <c r="J38" s="8" t="n"/>
      <c r="K38" s="8" t="n"/>
      <c r="L38" s="8" t="n"/>
      <c r="M38" s="9" t="n"/>
      <c r="N38" s="8" t="n"/>
      <c r="O38" s="8" t="n"/>
      <c r="P38" s="10">
        <f>IF($B38="","",IF($G38="","Резерв не назначен",IF(OR($M38="",$N38="",$O38="",$N38="Не проверялось"),"Резерв назначен, не проверен",IF($N38="Вход и полномочия подтверждены","Резерв проверен",IF($N38="Подтверждено частично","Резерв проверен частично","Резерв не подтверждён")))))</f>
        <v/>
      </c>
      <c r="Q38" s="10">
        <f>IF($I38="","",$I38-TODAY())</f>
        <v/>
      </c>
      <c r="R38" s="10">
        <f>IF($I38="","",IF($Q38&lt;0,"Просрочено",IF($Q38&lt;=30,"До 30 дней",IF($Q38&lt;=60,"31–60 дней",IF($Q38&lt;=90,"61–90 дней","Более 90 дней")))))</f>
        <v/>
      </c>
      <c r="S38" s="10">
        <f>IF($B38="","",MIN(6,IF($T38="",2,$T38)+IF($G38="",2,IF(OR($M38="",$N38="",$O38="",$N38="Не проверялось"),1,IF($N38="Вход и полномочия подтверждены",0,1)))+IF($H38="",1,0)+IF($K38="Не проверено",1,0)))</f>
        <v/>
      </c>
      <c r="T38" s="8" t="n"/>
      <c r="U38" s="11" t="n"/>
      <c r="V38" s="8" t="n"/>
      <c r="W38" s="8" t="n"/>
      <c r="X38" s="8" t="n"/>
      <c r="Y38" s="8" t="n"/>
      <c r="Z38" s="9" t="n"/>
      <c r="AA38" s="8" t="n"/>
      <c r="AB38" s="8" t="n"/>
      <c r="AC38" s="9" t="n"/>
      <c r="AD38" s="8" t="n"/>
      <c r="AE38" s="8" t="n"/>
      <c r="AF38" s="8" t="n"/>
    </row>
    <row r="39">
      <c r="A39" s="8" t="n"/>
      <c r="B39" s="8" t="n"/>
      <c r="C39" s="8" t="n"/>
      <c r="D39" s="8" t="n"/>
      <c r="E39" s="8" t="n"/>
      <c r="F39" s="8" t="n"/>
      <c r="G39" s="8" t="n"/>
      <c r="H39" s="8" t="n"/>
      <c r="I39" s="9" t="n"/>
      <c r="J39" s="8" t="n"/>
      <c r="K39" s="8" t="n"/>
      <c r="L39" s="8" t="n"/>
      <c r="M39" s="9" t="n"/>
      <c r="N39" s="8" t="n"/>
      <c r="O39" s="8" t="n"/>
      <c r="P39" s="10">
        <f>IF($B39="","",IF($G39="","Резерв не назначен",IF(OR($M39="",$N39="",$O39="",$N39="Не проверялось"),"Резерв назначен, не проверен",IF($N39="Вход и полномочия подтверждены","Резерв проверен",IF($N39="Подтверждено частично","Резерв проверен частично","Резерв не подтверждён")))))</f>
        <v/>
      </c>
      <c r="Q39" s="10">
        <f>IF($I39="","",$I39-TODAY())</f>
        <v/>
      </c>
      <c r="R39" s="10">
        <f>IF($I39="","",IF($Q39&lt;0,"Просрочено",IF($Q39&lt;=30,"До 30 дней",IF($Q39&lt;=60,"31–60 дней",IF($Q39&lt;=90,"61–90 дней","Более 90 дней")))))</f>
        <v/>
      </c>
      <c r="S39" s="10">
        <f>IF($B39="","",MIN(6,IF($T39="",2,$T39)+IF($G39="",2,IF(OR($M39="",$N39="",$O39="",$N39="Не проверялось"),1,IF($N39="Вход и полномочия подтверждены",0,1)))+IF($H39="",1,0)+IF($K39="Не проверено",1,0)))</f>
        <v/>
      </c>
      <c r="T39" s="8" t="n"/>
      <c r="U39" s="11" t="n"/>
      <c r="V39" s="8" t="n"/>
      <c r="W39" s="8" t="n"/>
      <c r="X39" s="8" t="n"/>
      <c r="Y39" s="8" t="n"/>
      <c r="Z39" s="9" t="n"/>
      <c r="AA39" s="8" t="n"/>
      <c r="AB39" s="8" t="n"/>
      <c r="AC39" s="9" t="n"/>
      <c r="AD39" s="8" t="n"/>
      <c r="AE39" s="8" t="n"/>
      <c r="AF39" s="8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9" t="n"/>
      <c r="J40" s="8" t="n"/>
      <c r="K40" s="8" t="n"/>
      <c r="L40" s="8" t="n"/>
      <c r="M40" s="9" t="n"/>
      <c r="N40" s="8" t="n"/>
      <c r="O40" s="8" t="n"/>
      <c r="P40" s="10">
        <f>IF($B40="","",IF($G40="","Резерв не назначен",IF(OR($M40="",$N40="",$O40="",$N40="Не проверялось"),"Резерв назначен, не проверен",IF($N40="Вход и полномочия подтверждены","Резерв проверен",IF($N40="Подтверждено частично","Резерв проверен частично","Резерв не подтверждён")))))</f>
        <v/>
      </c>
      <c r="Q40" s="10">
        <f>IF($I40="","",$I40-TODAY())</f>
        <v/>
      </c>
      <c r="R40" s="10">
        <f>IF($I40="","",IF($Q40&lt;0,"Просрочено",IF($Q40&lt;=30,"До 30 дней",IF($Q40&lt;=60,"31–60 дней",IF($Q40&lt;=90,"61–90 дней","Более 90 дней")))))</f>
        <v/>
      </c>
      <c r="S40" s="10">
        <f>IF($B40="","",MIN(6,IF($T40="",2,$T40)+IF($G40="",2,IF(OR($M40="",$N40="",$O40="",$N40="Не проверялось"),1,IF($N40="Вход и полномочия подтверждены",0,1)))+IF($H40="",1,0)+IF($K40="Не проверено",1,0)))</f>
        <v/>
      </c>
      <c r="T40" s="8" t="n"/>
      <c r="U40" s="11" t="n"/>
      <c r="V40" s="8" t="n"/>
      <c r="W40" s="8" t="n"/>
      <c r="X40" s="8" t="n"/>
      <c r="Y40" s="8" t="n"/>
      <c r="Z40" s="9" t="n"/>
      <c r="AA40" s="8" t="n"/>
      <c r="AB40" s="8" t="n"/>
      <c r="AC40" s="9" t="n"/>
      <c r="AD40" s="8" t="n"/>
      <c r="AE40" s="8" t="n"/>
      <c r="AF40" s="8" t="n"/>
    </row>
    <row r="41">
      <c r="A41" s="8" t="n"/>
      <c r="B41" s="8" t="n"/>
      <c r="C41" s="8" t="n"/>
      <c r="D41" s="8" t="n"/>
      <c r="E41" s="8" t="n"/>
      <c r="F41" s="8" t="n"/>
      <c r="G41" s="8" t="n"/>
      <c r="H41" s="8" t="n"/>
      <c r="I41" s="9" t="n"/>
      <c r="J41" s="8" t="n"/>
      <c r="K41" s="8" t="n"/>
      <c r="L41" s="8" t="n"/>
      <c r="M41" s="9" t="n"/>
      <c r="N41" s="8" t="n"/>
      <c r="O41" s="8" t="n"/>
      <c r="P41" s="10">
        <f>IF($B41="","",IF($G41="","Резерв не назначен",IF(OR($M41="",$N41="",$O41="",$N41="Не проверялось"),"Резерв назначен, не проверен",IF($N41="Вход и полномочия подтверждены","Резерв проверен",IF($N41="Подтверждено частично","Резерв проверен частично","Резерв не подтверждён")))))</f>
        <v/>
      </c>
      <c r="Q41" s="10">
        <f>IF($I41="","",$I41-TODAY())</f>
        <v/>
      </c>
      <c r="R41" s="10">
        <f>IF($I41="","",IF($Q41&lt;0,"Просрочено",IF($Q41&lt;=30,"До 30 дней",IF($Q41&lt;=60,"31–60 дней",IF($Q41&lt;=90,"61–90 дней","Более 90 дней")))))</f>
        <v/>
      </c>
      <c r="S41" s="10">
        <f>IF($B41="","",MIN(6,IF($T41="",2,$T41)+IF($G41="",2,IF(OR($M41="",$N41="",$O41="",$N41="Не проверялось"),1,IF($N41="Вход и полномочия подтверждены",0,1)))+IF($H41="",1,0)+IF($K41="Не проверено",1,0)))</f>
        <v/>
      </c>
      <c r="T41" s="8" t="n"/>
      <c r="U41" s="11" t="n"/>
      <c r="V41" s="8" t="n"/>
      <c r="W41" s="8" t="n"/>
      <c r="X41" s="8" t="n"/>
      <c r="Y41" s="8" t="n"/>
      <c r="Z41" s="9" t="n"/>
      <c r="AA41" s="8" t="n"/>
      <c r="AB41" s="8" t="n"/>
      <c r="AC41" s="9" t="n"/>
      <c r="AD41" s="8" t="n"/>
      <c r="AE41" s="8" t="n"/>
      <c r="AF41" s="8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9" t="n"/>
      <c r="J42" s="8" t="n"/>
      <c r="K42" s="8" t="n"/>
      <c r="L42" s="8" t="n"/>
      <c r="M42" s="9" t="n"/>
      <c r="N42" s="8" t="n"/>
      <c r="O42" s="8" t="n"/>
      <c r="P42" s="10">
        <f>IF($B42="","",IF($G42="","Резерв не назначен",IF(OR($M42="",$N42="",$O42="",$N42="Не проверялось"),"Резерв назначен, не проверен",IF($N42="Вход и полномочия подтверждены","Резерв проверен",IF($N42="Подтверждено частично","Резерв проверен частично","Резерв не подтверждён")))))</f>
        <v/>
      </c>
      <c r="Q42" s="10">
        <f>IF($I42="","",$I42-TODAY())</f>
        <v/>
      </c>
      <c r="R42" s="10">
        <f>IF($I42="","",IF($Q42&lt;0,"Просрочено",IF($Q42&lt;=30,"До 30 дней",IF($Q42&lt;=60,"31–60 дней",IF($Q42&lt;=90,"61–90 дней","Более 90 дней")))))</f>
        <v/>
      </c>
      <c r="S42" s="10">
        <f>IF($B42="","",MIN(6,IF($T42="",2,$T42)+IF($G42="",2,IF(OR($M42="",$N42="",$O42="",$N42="Не проверялось"),1,IF($N42="Вход и полномочия подтверждены",0,1)))+IF($H42="",1,0)+IF($K42="Не проверено",1,0)))</f>
        <v/>
      </c>
      <c r="T42" s="8" t="n"/>
      <c r="U42" s="11" t="n"/>
      <c r="V42" s="8" t="n"/>
      <c r="W42" s="8" t="n"/>
      <c r="X42" s="8" t="n"/>
      <c r="Y42" s="8" t="n"/>
      <c r="Z42" s="9" t="n"/>
      <c r="AA42" s="8" t="n"/>
      <c r="AB42" s="8" t="n"/>
      <c r="AC42" s="9" t="n"/>
      <c r="AD42" s="8" t="n"/>
      <c r="AE42" s="8" t="n"/>
      <c r="AF42" s="8" t="n"/>
    </row>
    <row r="43">
      <c r="A43" s="8" t="n"/>
      <c r="B43" s="8" t="n"/>
      <c r="C43" s="8" t="n"/>
      <c r="D43" s="8" t="n"/>
      <c r="E43" s="8" t="n"/>
      <c r="F43" s="8" t="n"/>
      <c r="G43" s="8" t="n"/>
      <c r="H43" s="8" t="n"/>
      <c r="I43" s="9" t="n"/>
      <c r="J43" s="8" t="n"/>
      <c r="K43" s="8" t="n"/>
      <c r="L43" s="8" t="n"/>
      <c r="M43" s="9" t="n"/>
      <c r="N43" s="8" t="n"/>
      <c r="O43" s="8" t="n"/>
      <c r="P43" s="10">
        <f>IF($B43="","",IF($G43="","Резерв не назначен",IF(OR($M43="",$N43="",$O43="",$N43="Не проверялось"),"Резерв назначен, не проверен",IF($N43="Вход и полномочия подтверждены","Резерв проверен",IF($N43="Подтверждено частично","Резерв проверен частично","Резерв не подтверждён")))))</f>
        <v/>
      </c>
      <c r="Q43" s="10">
        <f>IF($I43="","",$I43-TODAY())</f>
        <v/>
      </c>
      <c r="R43" s="10">
        <f>IF($I43="","",IF($Q43&lt;0,"Просрочено",IF($Q43&lt;=30,"До 30 дней",IF($Q43&lt;=60,"31–60 дней",IF($Q43&lt;=90,"61–90 дней","Более 90 дней")))))</f>
        <v/>
      </c>
      <c r="S43" s="10">
        <f>IF($B43="","",MIN(6,IF($T43="",2,$T43)+IF($G43="",2,IF(OR($M43="",$N43="",$O43="",$N43="Не проверялось"),1,IF($N43="Вход и полномочия подтверждены",0,1)))+IF($H43="",1,0)+IF($K43="Не проверено",1,0)))</f>
        <v/>
      </c>
      <c r="T43" s="8" t="n"/>
      <c r="U43" s="11" t="n"/>
      <c r="V43" s="8" t="n"/>
      <c r="W43" s="8" t="n"/>
      <c r="X43" s="8" t="n"/>
      <c r="Y43" s="8" t="n"/>
      <c r="Z43" s="9" t="n"/>
      <c r="AA43" s="8" t="n"/>
      <c r="AB43" s="8" t="n"/>
      <c r="AC43" s="9" t="n"/>
      <c r="AD43" s="8" t="n"/>
      <c r="AE43" s="8" t="n"/>
      <c r="AF43" s="8" t="n"/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  <c r="I44" s="9" t="n"/>
      <c r="J44" s="8" t="n"/>
      <c r="K44" s="8" t="n"/>
      <c r="L44" s="8" t="n"/>
      <c r="M44" s="9" t="n"/>
      <c r="N44" s="8" t="n"/>
      <c r="O44" s="8" t="n"/>
      <c r="P44" s="10">
        <f>IF($B44="","",IF($G44="","Резерв не назначен",IF(OR($M44="",$N44="",$O44="",$N44="Не проверялось"),"Резерв назначен, не проверен",IF($N44="Вход и полномочия подтверждены","Резерв проверен",IF($N44="Подтверждено частично","Резерв проверен частично","Резерв не подтверждён")))))</f>
        <v/>
      </c>
      <c r="Q44" s="10">
        <f>IF($I44="","",$I44-TODAY())</f>
        <v/>
      </c>
      <c r="R44" s="10">
        <f>IF($I44="","",IF($Q44&lt;0,"Просрочено",IF($Q44&lt;=30,"До 30 дней",IF($Q44&lt;=60,"31–60 дней",IF($Q44&lt;=90,"61–90 дней","Более 90 дней")))))</f>
        <v/>
      </c>
      <c r="S44" s="10">
        <f>IF($B44="","",MIN(6,IF($T44="",2,$T44)+IF($G44="",2,IF(OR($M44="",$N44="",$O44="",$N44="Не проверялось"),1,IF($N44="Вход и полномочия подтверждены",0,1)))+IF($H44="",1,0)+IF($K44="Не проверено",1,0)))</f>
        <v/>
      </c>
      <c r="T44" s="8" t="n"/>
      <c r="U44" s="11" t="n"/>
      <c r="V44" s="8" t="n"/>
      <c r="W44" s="8" t="n"/>
      <c r="X44" s="8" t="n"/>
      <c r="Y44" s="8" t="n"/>
      <c r="Z44" s="9" t="n"/>
      <c r="AA44" s="8" t="n"/>
      <c r="AB44" s="8" t="n"/>
      <c r="AC44" s="9" t="n"/>
      <c r="AD44" s="8" t="n"/>
      <c r="AE44" s="8" t="n"/>
      <c r="AF44" s="8" t="n"/>
    </row>
    <row r="45">
      <c r="A45" s="8" t="n"/>
      <c r="B45" s="8" t="n"/>
      <c r="C45" s="8" t="n"/>
      <c r="D45" s="8" t="n"/>
      <c r="E45" s="8" t="n"/>
      <c r="F45" s="8" t="n"/>
      <c r="G45" s="8" t="n"/>
      <c r="H45" s="8" t="n"/>
      <c r="I45" s="9" t="n"/>
      <c r="J45" s="8" t="n"/>
      <c r="K45" s="8" t="n"/>
      <c r="L45" s="8" t="n"/>
      <c r="M45" s="9" t="n"/>
      <c r="N45" s="8" t="n"/>
      <c r="O45" s="8" t="n"/>
      <c r="P45" s="10">
        <f>IF($B45="","",IF($G45="","Резерв не назначен",IF(OR($M45="",$N45="",$O45="",$N45="Не проверялось"),"Резерв назначен, не проверен",IF($N45="Вход и полномочия подтверждены","Резерв проверен",IF($N45="Подтверждено частично","Резерв проверен частично","Резерв не подтверждён")))))</f>
        <v/>
      </c>
      <c r="Q45" s="10">
        <f>IF($I45="","",$I45-TODAY())</f>
        <v/>
      </c>
      <c r="R45" s="10">
        <f>IF($I45="","",IF($Q45&lt;0,"Просрочено",IF($Q45&lt;=30,"До 30 дней",IF($Q45&lt;=60,"31–60 дней",IF($Q45&lt;=90,"61–90 дней","Более 90 дней")))))</f>
        <v/>
      </c>
      <c r="S45" s="10">
        <f>IF($B45="","",MIN(6,IF($T45="",2,$T45)+IF($G45="",2,IF(OR($M45="",$N45="",$O45="",$N45="Не проверялось"),1,IF($N45="Вход и полномочия подтверждены",0,1)))+IF($H45="",1,0)+IF($K45="Не проверено",1,0)))</f>
        <v/>
      </c>
      <c r="T45" s="8" t="n"/>
      <c r="U45" s="11" t="n"/>
      <c r="V45" s="8" t="n"/>
      <c r="W45" s="8" t="n"/>
      <c r="X45" s="8" t="n"/>
      <c r="Y45" s="8" t="n"/>
      <c r="Z45" s="9" t="n"/>
      <c r="AA45" s="8" t="n"/>
      <c r="AB45" s="8" t="n"/>
      <c r="AC45" s="9" t="n"/>
      <c r="AD45" s="8" t="n"/>
      <c r="AE45" s="8" t="n"/>
      <c r="AF45" s="8" t="n"/>
    </row>
    <row r="46">
      <c r="A46" s="8" t="n"/>
      <c r="B46" s="8" t="n"/>
      <c r="C46" s="8" t="n"/>
      <c r="D46" s="8" t="n"/>
      <c r="E46" s="8" t="n"/>
      <c r="F46" s="8" t="n"/>
      <c r="G46" s="8" t="n"/>
      <c r="H46" s="8" t="n"/>
      <c r="I46" s="9" t="n"/>
      <c r="J46" s="8" t="n"/>
      <c r="K46" s="8" t="n"/>
      <c r="L46" s="8" t="n"/>
      <c r="M46" s="9" t="n"/>
      <c r="N46" s="8" t="n"/>
      <c r="O46" s="8" t="n"/>
      <c r="P46" s="10">
        <f>IF($B46="","",IF($G46="","Резерв не назначен",IF(OR($M46="",$N46="",$O46="",$N46="Не проверялось"),"Резерв назначен, не проверен",IF($N46="Вход и полномочия подтверждены","Резерв проверен",IF($N46="Подтверждено частично","Резерв проверен частично","Резерв не подтверждён")))))</f>
        <v/>
      </c>
      <c r="Q46" s="10">
        <f>IF($I46="","",$I46-TODAY())</f>
        <v/>
      </c>
      <c r="R46" s="10">
        <f>IF($I46="","",IF($Q46&lt;0,"Просрочено",IF($Q46&lt;=30,"До 30 дней",IF($Q46&lt;=60,"31–60 дней",IF($Q46&lt;=90,"61–90 дней","Более 90 дней")))))</f>
        <v/>
      </c>
      <c r="S46" s="10">
        <f>IF($B46="","",MIN(6,IF($T46="",2,$T46)+IF($G46="",2,IF(OR($M46="",$N46="",$O46="",$N46="Не проверялось"),1,IF($N46="Вход и полномочия подтверждены",0,1)))+IF($H46="",1,0)+IF($K46="Не проверено",1,0)))</f>
        <v/>
      </c>
      <c r="T46" s="8" t="n"/>
      <c r="U46" s="11" t="n"/>
      <c r="V46" s="8" t="n"/>
      <c r="W46" s="8" t="n"/>
      <c r="X46" s="8" t="n"/>
      <c r="Y46" s="8" t="n"/>
      <c r="Z46" s="9" t="n"/>
      <c r="AA46" s="8" t="n"/>
      <c r="AB46" s="8" t="n"/>
      <c r="AC46" s="9" t="n"/>
      <c r="AD46" s="8" t="n"/>
      <c r="AE46" s="8" t="n"/>
      <c r="AF46" s="8" t="n"/>
    </row>
    <row r="47">
      <c r="A47" s="8" t="n"/>
      <c r="B47" s="8" t="n"/>
      <c r="C47" s="8" t="n"/>
      <c r="D47" s="8" t="n"/>
      <c r="E47" s="8" t="n"/>
      <c r="F47" s="8" t="n"/>
      <c r="G47" s="8" t="n"/>
      <c r="H47" s="8" t="n"/>
      <c r="I47" s="9" t="n"/>
      <c r="J47" s="8" t="n"/>
      <c r="K47" s="8" t="n"/>
      <c r="L47" s="8" t="n"/>
      <c r="M47" s="9" t="n"/>
      <c r="N47" s="8" t="n"/>
      <c r="O47" s="8" t="n"/>
      <c r="P47" s="10">
        <f>IF($B47="","",IF($G47="","Резерв не назначен",IF(OR($M47="",$N47="",$O47="",$N47="Не проверялось"),"Резерв назначен, не проверен",IF($N47="Вход и полномочия подтверждены","Резерв проверен",IF($N47="Подтверждено частично","Резерв проверен частично","Резерв не подтверждён")))))</f>
        <v/>
      </c>
      <c r="Q47" s="10">
        <f>IF($I47="","",$I47-TODAY())</f>
        <v/>
      </c>
      <c r="R47" s="10">
        <f>IF($I47="","",IF($Q47&lt;0,"Просрочено",IF($Q47&lt;=30,"До 30 дней",IF($Q47&lt;=60,"31–60 дней",IF($Q47&lt;=90,"61–90 дней","Более 90 дней")))))</f>
        <v/>
      </c>
      <c r="S47" s="10">
        <f>IF($B47="","",MIN(6,IF($T47="",2,$T47)+IF($G47="",2,IF(OR($M47="",$N47="",$O47="",$N47="Не проверялось"),1,IF($N47="Вход и полномочия подтверждены",0,1)))+IF($H47="",1,0)+IF($K47="Не проверено",1,0)))</f>
        <v/>
      </c>
      <c r="T47" s="8" t="n"/>
      <c r="U47" s="11" t="n"/>
      <c r="V47" s="8" t="n"/>
      <c r="W47" s="8" t="n"/>
      <c r="X47" s="8" t="n"/>
      <c r="Y47" s="8" t="n"/>
      <c r="Z47" s="9" t="n"/>
      <c r="AA47" s="8" t="n"/>
      <c r="AB47" s="8" t="n"/>
      <c r="AC47" s="9" t="n"/>
      <c r="AD47" s="8" t="n"/>
      <c r="AE47" s="8" t="n"/>
      <c r="AF47" s="8" t="n"/>
    </row>
    <row r="48">
      <c r="A48" s="8" t="n"/>
      <c r="B48" s="8" t="n"/>
      <c r="C48" s="8" t="n"/>
      <c r="D48" s="8" t="n"/>
      <c r="E48" s="8" t="n"/>
      <c r="F48" s="8" t="n"/>
      <c r="G48" s="8" t="n"/>
      <c r="H48" s="8" t="n"/>
      <c r="I48" s="9" t="n"/>
      <c r="J48" s="8" t="n"/>
      <c r="K48" s="8" t="n"/>
      <c r="L48" s="8" t="n"/>
      <c r="M48" s="9" t="n"/>
      <c r="N48" s="8" t="n"/>
      <c r="O48" s="8" t="n"/>
      <c r="P48" s="10">
        <f>IF($B48="","",IF($G48="","Резерв не назначен",IF(OR($M48="",$N48="",$O48="",$N48="Не проверялось"),"Резерв назначен, не проверен",IF($N48="Вход и полномочия подтверждены","Резерв проверен",IF($N48="Подтверждено частично","Резерв проверен частично","Резерв не подтверждён")))))</f>
        <v/>
      </c>
      <c r="Q48" s="10">
        <f>IF($I48="","",$I48-TODAY())</f>
        <v/>
      </c>
      <c r="R48" s="10">
        <f>IF($I48="","",IF($Q48&lt;0,"Просрочено",IF($Q48&lt;=30,"До 30 дней",IF($Q48&lt;=60,"31–60 дней",IF($Q48&lt;=90,"61–90 дней","Более 90 дней")))))</f>
        <v/>
      </c>
      <c r="S48" s="10">
        <f>IF($B48="","",MIN(6,IF($T48="",2,$T48)+IF($G48="",2,IF(OR($M48="",$N48="",$O48="",$N48="Не проверялось"),1,IF($N48="Вход и полномочия подтверждены",0,1)))+IF($H48="",1,0)+IF($K48="Не проверено",1,0)))</f>
        <v/>
      </c>
      <c r="T48" s="8" t="n"/>
      <c r="U48" s="11" t="n"/>
      <c r="V48" s="8" t="n"/>
      <c r="W48" s="8" t="n"/>
      <c r="X48" s="8" t="n"/>
      <c r="Y48" s="8" t="n"/>
      <c r="Z48" s="9" t="n"/>
      <c r="AA48" s="8" t="n"/>
      <c r="AB48" s="8" t="n"/>
      <c r="AC48" s="9" t="n"/>
      <c r="AD48" s="8" t="n"/>
      <c r="AE48" s="8" t="n"/>
      <c r="AF48" s="8" t="n"/>
    </row>
    <row r="49">
      <c r="A49" s="8" t="n"/>
      <c r="B49" s="8" t="n"/>
      <c r="C49" s="8" t="n"/>
      <c r="D49" s="8" t="n"/>
      <c r="E49" s="8" t="n"/>
      <c r="F49" s="8" t="n"/>
      <c r="G49" s="8" t="n"/>
      <c r="H49" s="8" t="n"/>
      <c r="I49" s="9" t="n"/>
      <c r="J49" s="8" t="n"/>
      <c r="K49" s="8" t="n"/>
      <c r="L49" s="8" t="n"/>
      <c r="M49" s="9" t="n"/>
      <c r="N49" s="8" t="n"/>
      <c r="O49" s="8" t="n"/>
      <c r="P49" s="10">
        <f>IF($B49="","",IF($G49="","Резерв не назначен",IF(OR($M49="",$N49="",$O49="",$N49="Не проверялось"),"Резерв назначен, не проверен",IF($N49="Вход и полномочия подтверждены","Резерв проверен",IF($N49="Подтверждено частично","Резерв проверен частично","Резерв не подтверждён")))))</f>
        <v/>
      </c>
      <c r="Q49" s="10">
        <f>IF($I49="","",$I49-TODAY())</f>
        <v/>
      </c>
      <c r="R49" s="10">
        <f>IF($I49="","",IF($Q49&lt;0,"Просрочено",IF($Q49&lt;=30,"До 30 дней",IF($Q49&lt;=60,"31–60 дней",IF($Q49&lt;=90,"61–90 дней","Более 90 дней")))))</f>
        <v/>
      </c>
      <c r="S49" s="10">
        <f>IF($B49="","",MIN(6,IF($T49="",2,$T49)+IF($G49="",2,IF(OR($M49="",$N49="",$O49="",$N49="Не проверялось"),1,IF($N49="Вход и полномочия подтверждены",0,1)))+IF($H49="",1,0)+IF($K49="Не проверено",1,0)))</f>
        <v/>
      </c>
      <c r="T49" s="8" t="n"/>
      <c r="U49" s="11" t="n"/>
      <c r="V49" s="8" t="n"/>
      <c r="W49" s="8" t="n"/>
      <c r="X49" s="8" t="n"/>
      <c r="Y49" s="8" t="n"/>
      <c r="Z49" s="9" t="n"/>
      <c r="AA49" s="8" t="n"/>
      <c r="AB49" s="8" t="n"/>
      <c r="AC49" s="9" t="n"/>
      <c r="AD49" s="8" t="n"/>
      <c r="AE49" s="8" t="n"/>
      <c r="AF49" s="8" t="n"/>
    </row>
    <row r="50">
      <c r="A50" s="8" t="n"/>
      <c r="B50" s="8" t="n"/>
      <c r="C50" s="8" t="n"/>
      <c r="D50" s="8" t="n"/>
      <c r="E50" s="8" t="n"/>
      <c r="F50" s="8" t="n"/>
      <c r="G50" s="8" t="n"/>
      <c r="H50" s="8" t="n"/>
      <c r="I50" s="9" t="n"/>
      <c r="J50" s="8" t="n"/>
      <c r="K50" s="8" t="n"/>
      <c r="L50" s="8" t="n"/>
      <c r="M50" s="9" t="n"/>
      <c r="N50" s="8" t="n"/>
      <c r="O50" s="8" t="n"/>
      <c r="P50" s="10">
        <f>IF($B50="","",IF($G50="","Резерв не назначен",IF(OR($M50="",$N50="",$O50="",$N50="Не проверялось"),"Резерв назначен, не проверен",IF($N50="Вход и полномочия подтверждены","Резерв проверен",IF($N50="Подтверждено частично","Резерв проверен частично","Резерв не подтверждён")))))</f>
        <v/>
      </c>
      <c r="Q50" s="10">
        <f>IF($I50="","",$I50-TODAY())</f>
        <v/>
      </c>
      <c r="R50" s="10">
        <f>IF($I50="","",IF($Q50&lt;0,"Просрочено",IF($Q50&lt;=30,"До 30 дней",IF($Q50&lt;=60,"31–60 дней",IF($Q50&lt;=90,"61–90 дней","Более 90 дней")))))</f>
        <v/>
      </c>
      <c r="S50" s="10">
        <f>IF($B50="","",MIN(6,IF($T50="",2,$T50)+IF($G50="",2,IF(OR($M50="",$N50="",$O50="",$N50="Не проверялось"),1,IF($N50="Вход и полномочия подтверждены",0,1)))+IF($H50="",1,0)+IF($K50="Не проверено",1,0)))</f>
        <v/>
      </c>
      <c r="T50" s="8" t="n"/>
      <c r="U50" s="11" t="n"/>
      <c r="V50" s="8" t="n"/>
      <c r="W50" s="8" t="n"/>
      <c r="X50" s="8" t="n"/>
      <c r="Y50" s="8" t="n"/>
      <c r="Z50" s="9" t="n"/>
      <c r="AA50" s="8" t="n"/>
      <c r="AB50" s="8" t="n"/>
      <c r="AC50" s="9" t="n"/>
      <c r="AD50" s="8" t="n"/>
      <c r="AE50" s="8" t="n"/>
      <c r="AF50" s="8" t="n"/>
    </row>
    <row r="51">
      <c r="A51" s="8" t="n"/>
      <c r="B51" s="8" t="n"/>
      <c r="C51" s="8" t="n"/>
      <c r="D51" s="8" t="n"/>
      <c r="E51" s="8" t="n"/>
      <c r="F51" s="8" t="n"/>
      <c r="G51" s="8" t="n"/>
      <c r="H51" s="8" t="n"/>
      <c r="I51" s="9" t="n"/>
      <c r="J51" s="8" t="n"/>
      <c r="K51" s="8" t="n"/>
      <c r="L51" s="8" t="n"/>
      <c r="M51" s="9" t="n"/>
      <c r="N51" s="8" t="n"/>
      <c r="O51" s="8" t="n"/>
      <c r="P51" s="10">
        <f>IF($B51="","",IF($G51="","Резерв не назначен",IF(OR($M51="",$N51="",$O51="",$N51="Не проверялось"),"Резерв назначен, не проверен",IF($N51="Вход и полномочия подтверждены","Резерв проверен",IF($N51="Подтверждено частично","Резерв проверен частично","Резерв не подтверждён")))))</f>
        <v/>
      </c>
      <c r="Q51" s="10">
        <f>IF($I51="","",$I51-TODAY())</f>
        <v/>
      </c>
      <c r="R51" s="10">
        <f>IF($I51="","",IF($Q51&lt;0,"Просрочено",IF($Q51&lt;=30,"До 30 дней",IF($Q51&lt;=60,"31–60 дней",IF($Q51&lt;=90,"61–90 дней","Более 90 дней")))))</f>
        <v/>
      </c>
      <c r="S51" s="10">
        <f>IF($B51="","",MIN(6,IF($T51="",2,$T51)+IF($G51="",2,IF(OR($M51="",$N51="",$O51="",$N51="Не проверялось"),1,IF($N51="Вход и полномочия подтверждены",0,1)))+IF($H51="",1,0)+IF($K51="Не проверено",1,0)))</f>
        <v/>
      </c>
      <c r="T51" s="8" t="n"/>
      <c r="U51" s="11" t="n"/>
      <c r="V51" s="8" t="n"/>
      <c r="W51" s="8" t="n"/>
      <c r="X51" s="8" t="n"/>
      <c r="Y51" s="8" t="n"/>
      <c r="Z51" s="9" t="n"/>
      <c r="AA51" s="8" t="n"/>
      <c r="AB51" s="8" t="n"/>
      <c r="AC51" s="9" t="n"/>
      <c r="AD51" s="8" t="n"/>
      <c r="AE51" s="8" t="n"/>
      <c r="AF51" s="8" t="n"/>
    </row>
    <row r="52">
      <c r="A52" s="8" t="n"/>
      <c r="B52" s="8" t="n"/>
      <c r="C52" s="8" t="n"/>
      <c r="D52" s="8" t="n"/>
      <c r="E52" s="8" t="n"/>
      <c r="F52" s="8" t="n"/>
      <c r="G52" s="8" t="n"/>
      <c r="H52" s="8" t="n"/>
      <c r="I52" s="9" t="n"/>
      <c r="J52" s="8" t="n"/>
      <c r="K52" s="8" t="n"/>
      <c r="L52" s="8" t="n"/>
      <c r="M52" s="9" t="n"/>
      <c r="N52" s="8" t="n"/>
      <c r="O52" s="8" t="n"/>
      <c r="P52" s="10">
        <f>IF($B52="","",IF($G52="","Резерв не назначен",IF(OR($M52="",$N52="",$O52="",$N52="Не проверялось"),"Резерв назначен, не проверен",IF($N52="Вход и полномочия подтверждены","Резерв проверен",IF($N52="Подтверждено частично","Резерв проверен частично","Резерв не подтверждён")))))</f>
        <v/>
      </c>
      <c r="Q52" s="10">
        <f>IF($I52="","",$I52-TODAY())</f>
        <v/>
      </c>
      <c r="R52" s="10">
        <f>IF($I52="","",IF($Q52&lt;0,"Просрочено",IF($Q52&lt;=30,"До 30 дней",IF($Q52&lt;=60,"31–60 дней",IF($Q52&lt;=90,"61–90 дней","Более 90 дней")))))</f>
        <v/>
      </c>
      <c r="S52" s="10">
        <f>IF($B52="","",MIN(6,IF($T52="",2,$T52)+IF($G52="",2,IF(OR($M52="",$N52="",$O52="",$N52="Не проверялось"),1,IF($N52="Вход и полномочия подтверждены",0,1)))+IF($H52="",1,0)+IF($K52="Не проверено",1,0)))</f>
        <v/>
      </c>
      <c r="T52" s="8" t="n"/>
      <c r="U52" s="11" t="n"/>
      <c r="V52" s="8" t="n"/>
      <c r="W52" s="8" t="n"/>
      <c r="X52" s="8" t="n"/>
      <c r="Y52" s="8" t="n"/>
      <c r="Z52" s="9" t="n"/>
      <c r="AA52" s="8" t="n"/>
      <c r="AB52" s="8" t="n"/>
      <c r="AC52" s="9" t="n"/>
      <c r="AD52" s="8" t="n"/>
      <c r="AE52" s="8" t="n"/>
      <c r="AF52" s="8" t="n"/>
    </row>
    <row r="53">
      <c r="A53" s="8" t="n"/>
      <c r="B53" s="8" t="n"/>
      <c r="C53" s="8" t="n"/>
      <c r="D53" s="8" t="n"/>
      <c r="E53" s="8" t="n"/>
      <c r="F53" s="8" t="n"/>
      <c r="G53" s="8" t="n"/>
      <c r="H53" s="8" t="n"/>
      <c r="I53" s="9" t="n"/>
      <c r="J53" s="8" t="n"/>
      <c r="K53" s="8" t="n"/>
      <c r="L53" s="8" t="n"/>
      <c r="M53" s="9" t="n"/>
      <c r="N53" s="8" t="n"/>
      <c r="O53" s="8" t="n"/>
      <c r="P53" s="10">
        <f>IF($B53="","",IF($G53="","Резерв не назначен",IF(OR($M53="",$N53="",$O53="",$N53="Не проверялось"),"Резерв назначен, не проверен",IF($N53="Вход и полномочия подтверждены","Резерв проверен",IF($N53="Подтверждено частично","Резерв проверен частично","Резерв не подтверждён")))))</f>
        <v/>
      </c>
      <c r="Q53" s="10">
        <f>IF($I53="","",$I53-TODAY())</f>
        <v/>
      </c>
      <c r="R53" s="10">
        <f>IF($I53="","",IF($Q53&lt;0,"Просрочено",IF($Q53&lt;=30,"До 30 дней",IF($Q53&lt;=60,"31–60 дней",IF($Q53&lt;=90,"61–90 дней","Более 90 дней")))))</f>
        <v/>
      </c>
      <c r="S53" s="10">
        <f>IF($B53="","",MIN(6,IF($T53="",2,$T53)+IF($G53="",2,IF(OR($M53="",$N53="",$O53="",$N53="Не проверялось"),1,IF($N53="Вход и полномочия подтверждены",0,1)))+IF($H53="",1,0)+IF($K53="Не проверено",1,0)))</f>
        <v/>
      </c>
      <c r="T53" s="8" t="n"/>
      <c r="U53" s="11" t="n"/>
      <c r="V53" s="8" t="n"/>
      <c r="W53" s="8" t="n"/>
      <c r="X53" s="8" t="n"/>
      <c r="Y53" s="8" t="n"/>
      <c r="Z53" s="9" t="n"/>
      <c r="AA53" s="8" t="n"/>
      <c r="AB53" s="8" t="n"/>
      <c r="AC53" s="9" t="n"/>
      <c r="AD53" s="8" t="n"/>
      <c r="AE53" s="8" t="n"/>
      <c r="AF53" s="8" t="n"/>
    </row>
    <row r="54">
      <c r="A54" s="8" t="n"/>
      <c r="B54" s="8" t="n"/>
      <c r="C54" s="8" t="n"/>
      <c r="D54" s="8" t="n"/>
      <c r="E54" s="8" t="n"/>
      <c r="F54" s="8" t="n"/>
      <c r="G54" s="8" t="n"/>
      <c r="H54" s="8" t="n"/>
      <c r="I54" s="9" t="n"/>
      <c r="J54" s="8" t="n"/>
      <c r="K54" s="8" t="n"/>
      <c r="L54" s="8" t="n"/>
      <c r="M54" s="9" t="n"/>
      <c r="N54" s="8" t="n"/>
      <c r="O54" s="8" t="n"/>
      <c r="P54" s="10">
        <f>IF($B54="","",IF($G54="","Резерв не назначен",IF(OR($M54="",$N54="",$O54="",$N54="Не проверялось"),"Резерв назначен, не проверен",IF($N54="Вход и полномочия подтверждены","Резерв проверен",IF($N54="Подтверждено частично","Резерв проверен частично","Резерв не подтверждён")))))</f>
        <v/>
      </c>
      <c r="Q54" s="10">
        <f>IF($I54="","",$I54-TODAY())</f>
        <v/>
      </c>
      <c r="R54" s="10">
        <f>IF($I54="","",IF($Q54&lt;0,"Просрочено",IF($Q54&lt;=30,"До 30 дней",IF($Q54&lt;=60,"31–60 дней",IF($Q54&lt;=90,"61–90 дней","Более 90 дней")))))</f>
        <v/>
      </c>
      <c r="S54" s="10">
        <f>IF($B54="","",MIN(6,IF($T54="",2,$T54)+IF($G54="",2,IF(OR($M54="",$N54="",$O54="",$N54="Не проверялось"),1,IF($N54="Вход и полномочия подтверждены",0,1)))+IF($H54="",1,0)+IF($K54="Не проверено",1,0)))</f>
        <v/>
      </c>
      <c r="T54" s="8" t="n"/>
      <c r="U54" s="11" t="n"/>
      <c r="V54" s="8" t="n"/>
      <c r="W54" s="8" t="n"/>
      <c r="X54" s="8" t="n"/>
      <c r="Y54" s="8" t="n"/>
      <c r="Z54" s="9" t="n"/>
      <c r="AA54" s="8" t="n"/>
      <c r="AB54" s="8" t="n"/>
      <c r="AC54" s="9" t="n"/>
      <c r="AD54" s="8" t="n"/>
      <c r="AE54" s="8" t="n"/>
      <c r="AF54" s="8" t="n"/>
    </row>
    <row r="55">
      <c r="A55" s="8" t="n"/>
      <c r="B55" s="8" t="n"/>
      <c r="C55" s="8" t="n"/>
      <c r="D55" s="8" t="n"/>
      <c r="E55" s="8" t="n"/>
      <c r="F55" s="8" t="n"/>
      <c r="G55" s="8" t="n"/>
      <c r="H55" s="8" t="n"/>
      <c r="I55" s="9" t="n"/>
      <c r="J55" s="8" t="n"/>
      <c r="K55" s="8" t="n"/>
      <c r="L55" s="8" t="n"/>
      <c r="M55" s="9" t="n"/>
      <c r="N55" s="8" t="n"/>
      <c r="O55" s="8" t="n"/>
      <c r="P55" s="10">
        <f>IF($B55="","",IF($G55="","Резерв не назначен",IF(OR($M55="",$N55="",$O55="",$N55="Не проверялось"),"Резерв назначен, не проверен",IF($N55="Вход и полномочия подтверждены","Резерв проверен",IF($N55="Подтверждено частично","Резерв проверен частично","Резерв не подтверждён")))))</f>
        <v/>
      </c>
      <c r="Q55" s="10">
        <f>IF($I55="","",$I55-TODAY())</f>
        <v/>
      </c>
      <c r="R55" s="10">
        <f>IF($I55="","",IF($Q55&lt;0,"Просрочено",IF($Q55&lt;=30,"До 30 дней",IF($Q55&lt;=60,"31–60 дней",IF($Q55&lt;=90,"61–90 дней","Более 90 дней")))))</f>
        <v/>
      </c>
      <c r="S55" s="10">
        <f>IF($B55="","",MIN(6,IF($T55="",2,$T55)+IF($G55="",2,IF(OR($M55="",$N55="",$O55="",$N55="Не проверялось"),1,IF($N55="Вход и полномочия подтверждены",0,1)))+IF($H55="",1,0)+IF($K55="Не проверено",1,0)))</f>
        <v/>
      </c>
      <c r="T55" s="8" t="n"/>
      <c r="U55" s="11" t="n"/>
      <c r="V55" s="8" t="n"/>
      <c r="W55" s="8" t="n"/>
      <c r="X55" s="8" t="n"/>
      <c r="Y55" s="8" t="n"/>
      <c r="Z55" s="9" t="n"/>
      <c r="AA55" s="8" t="n"/>
      <c r="AB55" s="8" t="n"/>
      <c r="AC55" s="9" t="n"/>
      <c r="AD55" s="8" t="n"/>
      <c r="AE55" s="8" t="n"/>
      <c r="AF55" s="8" t="n"/>
    </row>
    <row r="56">
      <c r="A56" s="8" t="n"/>
      <c r="B56" s="8" t="n"/>
      <c r="C56" s="8" t="n"/>
      <c r="D56" s="8" t="n"/>
      <c r="E56" s="8" t="n"/>
      <c r="F56" s="8" t="n"/>
      <c r="G56" s="8" t="n"/>
      <c r="H56" s="8" t="n"/>
      <c r="I56" s="9" t="n"/>
      <c r="J56" s="8" t="n"/>
      <c r="K56" s="8" t="n"/>
      <c r="L56" s="8" t="n"/>
      <c r="M56" s="9" t="n"/>
      <c r="N56" s="8" t="n"/>
      <c r="O56" s="8" t="n"/>
      <c r="P56" s="10">
        <f>IF($B56="","",IF($G56="","Резерв не назначен",IF(OR($M56="",$N56="",$O56="",$N56="Не проверялось"),"Резерв назначен, не проверен",IF($N56="Вход и полномочия подтверждены","Резерв проверен",IF($N56="Подтверждено частично","Резерв проверен частично","Резерв не подтверждён")))))</f>
        <v/>
      </c>
      <c r="Q56" s="10">
        <f>IF($I56="","",$I56-TODAY())</f>
        <v/>
      </c>
      <c r="R56" s="10">
        <f>IF($I56="","",IF($Q56&lt;0,"Просрочено",IF($Q56&lt;=30,"До 30 дней",IF($Q56&lt;=60,"31–60 дней",IF($Q56&lt;=90,"61–90 дней","Более 90 дней")))))</f>
        <v/>
      </c>
      <c r="S56" s="10">
        <f>IF($B56="","",MIN(6,IF($T56="",2,$T56)+IF($G56="",2,IF(OR($M56="",$N56="",$O56="",$N56="Не проверялось"),1,IF($N56="Вход и полномочия подтверждены",0,1)))+IF($H56="",1,0)+IF($K56="Не проверено",1,0)))</f>
        <v/>
      </c>
      <c r="T56" s="8" t="n"/>
      <c r="U56" s="11" t="n"/>
      <c r="V56" s="8" t="n"/>
      <c r="W56" s="8" t="n"/>
      <c r="X56" s="8" t="n"/>
      <c r="Y56" s="8" t="n"/>
      <c r="Z56" s="9" t="n"/>
      <c r="AA56" s="8" t="n"/>
      <c r="AB56" s="8" t="n"/>
      <c r="AC56" s="9" t="n"/>
      <c r="AD56" s="8" t="n"/>
      <c r="AE56" s="8" t="n"/>
      <c r="AF56" s="8" t="n"/>
    </row>
    <row r="57">
      <c r="A57" s="8" t="n"/>
      <c r="B57" s="8" t="n"/>
      <c r="C57" s="8" t="n"/>
      <c r="D57" s="8" t="n"/>
      <c r="E57" s="8" t="n"/>
      <c r="F57" s="8" t="n"/>
      <c r="G57" s="8" t="n"/>
      <c r="H57" s="8" t="n"/>
      <c r="I57" s="9" t="n"/>
      <c r="J57" s="8" t="n"/>
      <c r="K57" s="8" t="n"/>
      <c r="L57" s="8" t="n"/>
      <c r="M57" s="9" t="n"/>
      <c r="N57" s="8" t="n"/>
      <c r="O57" s="8" t="n"/>
      <c r="P57" s="10">
        <f>IF($B57="","",IF($G57="","Резерв не назначен",IF(OR($M57="",$N57="",$O57="",$N57="Не проверялось"),"Резерв назначен, не проверен",IF($N57="Вход и полномочия подтверждены","Резерв проверен",IF($N57="Подтверждено частично","Резерв проверен частично","Резерв не подтверждён")))))</f>
        <v/>
      </c>
      <c r="Q57" s="10">
        <f>IF($I57="","",$I57-TODAY())</f>
        <v/>
      </c>
      <c r="R57" s="10">
        <f>IF($I57="","",IF($Q57&lt;0,"Просрочено",IF($Q57&lt;=30,"До 30 дней",IF($Q57&lt;=60,"31–60 дней",IF($Q57&lt;=90,"61–90 дней","Более 90 дней")))))</f>
        <v/>
      </c>
      <c r="S57" s="10">
        <f>IF($B57="","",MIN(6,IF($T57="",2,$T57)+IF($G57="",2,IF(OR($M57="",$N57="",$O57="",$N57="Не проверялось"),1,IF($N57="Вход и полномочия подтверждены",0,1)))+IF($H57="",1,0)+IF($K57="Не проверено",1,0)))</f>
        <v/>
      </c>
      <c r="T57" s="8" t="n"/>
      <c r="U57" s="11" t="n"/>
      <c r="V57" s="8" t="n"/>
      <c r="W57" s="8" t="n"/>
      <c r="X57" s="8" t="n"/>
      <c r="Y57" s="8" t="n"/>
      <c r="Z57" s="9" t="n"/>
      <c r="AA57" s="8" t="n"/>
      <c r="AB57" s="8" t="n"/>
      <c r="AC57" s="9" t="n"/>
      <c r="AD57" s="8" t="n"/>
      <c r="AE57" s="8" t="n"/>
      <c r="AF57" s="8" t="n"/>
    </row>
    <row r="58">
      <c r="A58" s="8" t="n"/>
      <c r="B58" s="8" t="n"/>
      <c r="C58" s="8" t="n"/>
      <c r="D58" s="8" t="n"/>
      <c r="E58" s="8" t="n"/>
      <c r="F58" s="8" t="n"/>
      <c r="G58" s="8" t="n"/>
      <c r="H58" s="8" t="n"/>
      <c r="I58" s="9" t="n"/>
      <c r="J58" s="8" t="n"/>
      <c r="K58" s="8" t="n"/>
      <c r="L58" s="8" t="n"/>
      <c r="M58" s="9" t="n"/>
      <c r="N58" s="8" t="n"/>
      <c r="O58" s="8" t="n"/>
      <c r="P58" s="10">
        <f>IF($B58="","",IF($G58="","Резерв не назначен",IF(OR($M58="",$N58="",$O58="",$N58="Не проверялось"),"Резерв назначен, не проверен",IF($N58="Вход и полномочия подтверждены","Резерв проверен",IF($N58="Подтверждено частично","Резерв проверен частично","Резерв не подтверждён")))))</f>
        <v/>
      </c>
      <c r="Q58" s="10">
        <f>IF($I58="","",$I58-TODAY())</f>
        <v/>
      </c>
      <c r="R58" s="10">
        <f>IF($I58="","",IF($Q58&lt;0,"Просрочено",IF($Q58&lt;=30,"До 30 дней",IF($Q58&lt;=60,"31–60 дней",IF($Q58&lt;=90,"61–90 дней","Более 90 дней")))))</f>
        <v/>
      </c>
      <c r="S58" s="10">
        <f>IF($B58="","",MIN(6,IF($T58="",2,$T58)+IF($G58="",2,IF(OR($M58="",$N58="",$O58="",$N58="Не проверялось"),1,IF($N58="Вход и полномочия подтверждены",0,1)))+IF($H58="",1,0)+IF($K58="Не проверено",1,0)))</f>
        <v/>
      </c>
      <c r="T58" s="8" t="n"/>
      <c r="U58" s="11" t="n"/>
      <c r="V58" s="8" t="n"/>
      <c r="W58" s="8" t="n"/>
      <c r="X58" s="8" t="n"/>
      <c r="Y58" s="8" t="n"/>
      <c r="Z58" s="9" t="n"/>
      <c r="AA58" s="8" t="n"/>
      <c r="AB58" s="8" t="n"/>
      <c r="AC58" s="9" t="n"/>
      <c r="AD58" s="8" t="n"/>
      <c r="AE58" s="8" t="n"/>
      <c r="AF58" s="8" t="n"/>
    </row>
    <row r="59">
      <c r="A59" s="8" t="n"/>
      <c r="B59" s="8" t="n"/>
      <c r="C59" s="8" t="n"/>
      <c r="D59" s="8" t="n"/>
      <c r="E59" s="8" t="n"/>
      <c r="F59" s="8" t="n"/>
      <c r="G59" s="8" t="n"/>
      <c r="H59" s="8" t="n"/>
      <c r="I59" s="9" t="n"/>
      <c r="J59" s="8" t="n"/>
      <c r="K59" s="8" t="n"/>
      <c r="L59" s="8" t="n"/>
      <c r="M59" s="9" t="n"/>
      <c r="N59" s="8" t="n"/>
      <c r="O59" s="8" t="n"/>
      <c r="P59" s="10">
        <f>IF($B59="","",IF($G59="","Резерв не назначен",IF(OR($M59="",$N59="",$O59="",$N59="Не проверялось"),"Резерв назначен, не проверен",IF($N59="Вход и полномочия подтверждены","Резерв проверен",IF($N59="Подтверждено частично","Резерв проверен частично","Резерв не подтверждён")))))</f>
        <v/>
      </c>
      <c r="Q59" s="10">
        <f>IF($I59="","",$I59-TODAY())</f>
        <v/>
      </c>
      <c r="R59" s="10">
        <f>IF($I59="","",IF($Q59&lt;0,"Просрочено",IF($Q59&lt;=30,"До 30 дней",IF($Q59&lt;=60,"31–60 дней",IF($Q59&lt;=90,"61–90 дней","Более 90 дней")))))</f>
        <v/>
      </c>
      <c r="S59" s="10">
        <f>IF($B59="","",MIN(6,IF($T59="",2,$T59)+IF($G59="",2,IF(OR($M59="",$N59="",$O59="",$N59="Не проверялось"),1,IF($N59="Вход и полномочия подтверждены",0,1)))+IF($H59="",1,0)+IF($K59="Не проверено",1,0)))</f>
        <v/>
      </c>
      <c r="T59" s="8" t="n"/>
      <c r="U59" s="11" t="n"/>
      <c r="V59" s="8" t="n"/>
      <c r="W59" s="8" t="n"/>
      <c r="X59" s="8" t="n"/>
      <c r="Y59" s="8" t="n"/>
      <c r="Z59" s="9" t="n"/>
      <c r="AA59" s="8" t="n"/>
      <c r="AB59" s="8" t="n"/>
      <c r="AC59" s="9" t="n"/>
      <c r="AD59" s="8" t="n"/>
      <c r="AE59" s="8" t="n"/>
      <c r="AF59" s="8" t="n"/>
    </row>
    <row r="60">
      <c r="A60" s="8" t="n"/>
      <c r="B60" s="8" t="n"/>
      <c r="C60" s="8" t="n"/>
      <c r="D60" s="8" t="n"/>
      <c r="E60" s="8" t="n"/>
      <c r="F60" s="8" t="n"/>
      <c r="G60" s="8" t="n"/>
      <c r="H60" s="8" t="n"/>
      <c r="I60" s="9" t="n"/>
      <c r="J60" s="8" t="n"/>
      <c r="K60" s="8" t="n"/>
      <c r="L60" s="8" t="n"/>
      <c r="M60" s="9" t="n"/>
      <c r="N60" s="8" t="n"/>
      <c r="O60" s="8" t="n"/>
      <c r="P60" s="10">
        <f>IF($B60="","",IF($G60="","Резерв не назначен",IF(OR($M60="",$N60="",$O60="",$N60="Не проверялось"),"Резерв назначен, не проверен",IF($N60="Вход и полномочия подтверждены","Резерв проверен",IF($N60="Подтверждено частично","Резерв проверен частично","Резерв не подтверждён")))))</f>
        <v/>
      </c>
      <c r="Q60" s="10">
        <f>IF($I60="","",$I60-TODAY())</f>
        <v/>
      </c>
      <c r="R60" s="10">
        <f>IF($I60="","",IF($Q60&lt;0,"Просрочено",IF($Q60&lt;=30,"До 30 дней",IF($Q60&lt;=60,"31–60 дней",IF($Q60&lt;=90,"61–90 дней","Более 90 дней")))))</f>
        <v/>
      </c>
      <c r="S60" s="10">
        <f>IF($B60="","",MIN(6,IF($T60="",2,$T60)+IF($G60="",2,IF(OR($M60="",$N60="",$O60="",$N60="Не проверялось"),1,IF($N60="Вход и полномочия подтверждены",0,1)))+IF($H60="",1,0)+IF($K60="Не проверено",1,0)))</f>
        <v/>
      </c>
      <c r="T60" s="8" t="n"/>
      <c r="U60" s="11" t="n"/>
      <c r="V60" s="8" t="n"/>
      <c r="W60" s="8" t="n"/>
      <c r="X60" s="8" t="n"/>
      <c r="Y60" s="8" t="n"/>
      <c r="Z60" s="9" t="n"/>
      <c r="AA60" s="8" t="n"/>
      <c r="AB60" s="8" t="n"/>
      <c r="AC60" s="9" t="n"/>
      <c r="AD60" s="8" t="n"/>
      <c r="AE60" s="8" t="n"/>
      <c r="AF60" s="8" t="n"/>
    </row>
    <row r="61">
      <c r="A61" s="8" t="n"/>
      <c r="B61" s="8" t="n"/>
      <c r="C61" s="8" t="n"/>
      <c r="D61" s="8" t="n"/>
      <c r="E61" s="8" t="n"/>
      <c r="F61" s="8" t="n"/>
      <c r="G61" s="8" t="n"/>
      <c r="H61" s="8" t="n"/>
      <c r="I61" s="9" t="n"/>
      <c r="J61" s="8" t="n"/>
      <c r="K61" s="8" t="n"/>
      <c r="L61" s="8" t="n"/>
      <c r="M61" s="9" t="n"/>
      <c r="N61" s="8" t="n"/>
      <c r="O61" s="8" t="n"/>
      <c r="P61" s="10">
        <f>IF($B61="","",IF($G61="","Резерв не назначен",IF(OR($M61="",$N61="",$O61="",$N61="Не проверялось"),"Резерв назначен, не проверен",IF($N61="Вход и полномочия подтверждены","Резерв проверен",IF($N61="Подтверждено частично","Резерв проверен частично","Резерв не подтверждён")))))</f>
        <v/>
      </c>
      <c r="Q61" s="10">
        <f>IF($I61="","",$I61-TODAY())</f>
        <v/>
      </c>
      <c r="R61" s="10">
        <f>IF($I61="","",IF($Q61&lt;0,"Просрочено",IF($Q61&lt;=30,"До 30 дней",IF($Q61&lt;=60,"31–60 дней",IF($Q61&lt;=90,"61–90 дней","Более 90 дней")))))</f>
        <v/>
      </c>
      <c r="S61" s="10">
        <f>IF($B61="","",MIN(6,IF($T61="",2,$T61)+IF($G61="",2,IF(OR($M61="",$N61="",$O61="",$N61="Не проверялось"),1,IF($N61="Вход и полномочия подтверждены",0,1)))+IF($H61="",1,0)+IF($K61="Не проверено",1,0)))</f>
        <v/>
      </c>
      <c r="T61" s="8" t="n"/>
      <c r="U61" s="11" t="n"/>
      <c r="V61" s="8" t="n"/>
      <c r="W61" s="8" t="n"/>
      <c r="X61" s="8" t="n"/>
      <c r="Y61" s="8" t="n"/>
      <c r="Z61" s="9" t="n"/>
      <c r="AA61" s="8" t="n"/>
      <c r="AB61" s="8" t="n"/>
      <c r="AC61" s="9" t="n"/>
      <c r="AD61" s="8" t="n"/>
      <c r="AE61" s="8" t="n"/>
      <c r="AF61" s="8" t="n"/>
    </row>
    <row r="62">
      <c r="A62" s="8" t="n"/>
      <c r="B62" s="8" t="n"/>
      <c r="C62" s="8" t="n"/>
      <c r="D62" s="8" t="n"/>
      <c r="E62" s="8" t="n"/>
      <c r="F62" s="8" t="n"/>
      <c r="G62" s="8" t="n"/>
      <c r="H62" s="8" t="n"/>
      <c r="I62" s="9" t="n"/>
      <c r="J62" s="8" t="n"/>
      <c r="K62" s="8" t="n"/>
      <c r="L62" s="8" t="n"/>
      <c r="M62" s="9" t="n"/>
      <c r="N62" s="8" t="n"/>
      <c r="O62" s="8" t="n"/>
      <c r="P62" s="10">
        <f>IF($B62="","",IF($G62="","Резерв не назначен",IF(OR($M62="",$N62="",$O62="",$N62="Не проверялось"),"Резерв назначен, не проверен",IF($N62="Вход и полномочия подтверждены","Резерв проверен",IF($N62="Подтверждено частично","Резерв проверен частично","Резерв не подтверждён")))))</f>
        <v/>
      </c>
      <c r="Q62" s="10">
        <f>IF($I62="","",$I62-TODAY())</f>
        <v/>
      </c>
      <c r="R62" s="10">
        <f>IF($I62="","",IF($Q62&lt;0,"Просрочено",IF($Q62&lt;=30,"До 30 дней",IF($Q62&lt;=60,"31–60 дней",IF($Q62&lt;=90,"61–90 дней","Более 90 дней")))))</f>
        <v/>
      </c>
      <c r="S62" s="10">
        <f>IF($B62="","",MIN(6,IF($T62="",2,$T62)+IF($G62="",2,IF(OR($M62="",$N62="",$O62="",$N62="Не проверялось"),1,IF($N62="Вход и полномочия подтверждены",0,1)))+IF($H62="",1,0)+IF($K62="Не проверено",1,0)))</f>
        <v/>
      </c>
      <c r="T62" s="8" t="n"/>
      <c r="U62" s="11" t="n"/>
      <c r="V62" s="8" t="n"/>
      <c r="W62" s="8" t="n"/>
      <c r="X62" s="8" t="n"/>
      <c r="Y62" s="8" t="n"/>
      <c r="Z62" s="9" t="n"/>
      <c r="AA62" s="8" t="n"/>
      <c r="AB62" s="8" t="n"/>
      <c r="AC62" s="9" t="n"/>
      <c r="AD62" s="8" t="n"/>
      <c r="AE62" s="8" t="n"/>
      <c r="AF62" s="8" t="n"/>
    </row>
    <row r="63">
      <c r="A63" s="8" t="n"/>
      <c r="B63" s="8" t="n"/>
      <c r="C63" s="8" t="n"/>
      <c r="D63" s="8" t="n"/>
      <c r="E63" s="8" t="n"/>
      <c r="F63" s="8" t="n"/>
      <c r="G63" s="8" t="n"/>
      <c r="H63" s="8" t="n"/>
      <c r="I63" s="9" t="n"/>
      <c r="J63" s="8" t="n"/>
      <c r="K63" s="8" t="n"/>
      <c r="L63" s="8" t="n"/>
      <c r="M63" s="9" t="n"/>
      <c r="N63" s="8" t="n"/>
      <c r="O63" s="8" t="n"/>
      <c r="P63" s="10">
        <f>IF($B63="","",IF($G63="","Резерв не назначен",IF(OR($M63="",$N63="",$O63="",$N63="Не проверялось"),"Резерв назначен, не проверен",IF($N63="Вход и полномочия подтверждены","Резерв проверен",IF($N63="Подтверждено частично","Резерв проверен частично","Резерв не подтверждён")))))</f>
        <v/>
      </c>
      <c r="Q63" s="10">
        <f>IF($I63="","",$I63-TODAY())</f>
        <v/>
      </c>
      <c r="R63" s="10">
        <f>IF($I63="","",IF($Q63&lt;0,"Просрочено",IF($Q63&lt;=30,"До 30 дней",IF($Q63&lt;=60,"31–60 дней",IF($Q63&lt;=90,"61–90 дней","Более 90 дней")))))</f>
        <v/>
      </c>
      <c r="S63" s="10">
        <f>IF($B63="","",MIN(6,IF($T63="",2,$T63)+IF($G63="",2,IF(OR($M63="",$N63="",$O63="",$N63="Не проверялось"),1,IF($N63="Вход и полномочия подтверждены",0,1)))+IF($H63="",1,0)+IF($K63="Не проверено",1,0)))</f>
        <v/>
      </c>
      <c r="T63" s="8" t="n"/>
      <c r="U63" s="11" t="n"/>
      <c r="V63" s="8" t="n"/>
      <c r="W63" s="8" t="n"/>
      <c r="X63" s="8" t="n"/>
      <c r="Y63" s="8" t="n"/>
      <c r="Z63" s="9" t="n"/>
      <c r="AA63" s="8" t="n"/>
      <c r="AB63" s="8" t="n"/>
      <c r="AC63" s="9" t="n"/>
      <c r="AD63" s="8" t="n"/>
      <c r="AE63" s="8" t="n"/>
      <c r="AF63" s="8" t="n"/>
    </row>
    <row r="64">
      <c r="A64" s="8" t="n"/>
      <c r="B64" s="8" t="n"/>
      <c r="C64" s="8" t="n"/>
      <c r="D64" s="8" t="n"/>
      <c r="E64" s="8" t="n"/>
      <c r="F64" s="8" t="n"/>
      <c r="G64" s="8" t="n"/>
      <c r="H64" s="8" t="n"/>
      <c r="I64" s="9" t="n"/>
      <c r="J64" s="8" t="n"/>
      <c r="K64" s="8" t="n"/>
      <c r="L64" s="8" t="n"/>
      <c r="M64" s="9" t="n"/>
      <c r="N64" s="8" t="n"/>
      <c r="O64" s="8" t="n"/>
      <c r="P64" s="10">
        <f>IF($B64="","",IF($G64="","Резерв не назначен",IF(OR($M64="",$N64="",$O64="",$N64="Не проверялось"),"Резерв назначен, не проверен",IF($N64="Вход и полномочия подтверждены","Резерв проверен",IF($N64="Подтверждено частично","Резерв проверен частично","Резерв не подтверждён")))))</f>
        <v/>
      </c>
      <c r="Q64" s="10">
        <f>IF($I64="","",$I64-TODAY())</f>
        <v/>
      </c>
      <c r="R64" s="10">
        <f>IF($I64="","",IF($Q64&lt;0,"Просрочено",IF($Q64&lt;=30,"До 30 дней",IF($Q64&lt;=60,"31–60 дней",IF($Q64&lt;=90,"61–90 дней","Более 90 дней")))))</f>
        <v/>
      </c>
      <c r="S64" s="10">
        <f>IF($B64="","",MIN(6,IF($T64="",2,$T64)+IF($G64="",2,IF(OR($M64="",$N64="",$O64="",$N64="Не проверялось"),1,IF($N64="Вход и полномочия подтверждены",0,1)))+IF($H64="",1,0)+IF($K64="Не проверено",1,0)))</f>
        <v/>
      </c>
      <c r="T64" s="8" t="n"/>
      <c r="U64" s="11" t="n"/>
      <c r="V64" s="8" t="n"/>
      <c r="W64" s="8" t="n"/>
      <c r="X64" s="8" t="n"/>
      <c r="Y64" s="8" t="n"/>
      <c r="Z64" s="9" t="n"/>
      <c r="AA64" s="8" t="n"/>
      <c r="AB64" s="8" t="n"/>
      <c r="AC64" s="9" t="n"/>
      <c r="AD64" s="8" t="n"/>
      <c r="AE64" s="8" t="n"/>
      <c r="AF64" s="8" t="n"/>
    </row>
    <row r="65">
      <c r="A65" s="8" t="n"/>
      <c r="B65" s="8" t="n"/>
      <c r="C65" s="8" t="n"/>
      <c r="D65" s="8" t="n"/>
      <c r="E65" s="8" t="n"/>
      <c r="F65" s="8" t="n"/>
      <c r="G65" s="8" t="n"/>
      <c r="H65" s="8" t="n"/>
      <c r="I65" s="9" t="n"/>
      <c r="J65" s="8" t="n"/>
      <c r="K65" s="8" t="n"/>
      <c r="L65" s="8" t="n"/>
      <c r="M65" s="9" t="n"/>
      <c r="N65" s="8" t="n"/>
      <c r="O65" s="8" t="n"/>
      <c r="P65" s="10">
        <f>IF($B65="","",IF($G65="","Резерв не назначен",IF(OR($M65="",$N65="",$O65="",$N65="Не проверялось"),"Резерв назначен, не проверен",IF($N65="Вход и полномочия подтверждены","Резерв проверен",IF($N65="Подтверждено частично","Резерв проверен частично","Резерв не подтверждён")))))</f>
        <v/>
      </c>
      <c r="Q65" s="10">
        <f>IF($I65="","",$I65-TODAY())</f>
        <v/>
      </c>
      <c r="R65" s="10">
        <f>IF($I65="","",IF($Q65&lt;0,"Просрочено",IF($Q65&lt;=30,"До 30 дней",IF($Q65&lt;=60,"31–60 дней",IF($Q65&lt;=90,"61–90 дней","Более 90 дней")))))</f>
        <v/>
      </c>
      <c r="S65" s="10">
        <f>IF($B65="","",MIN(6,IF($T65="",2,$T65)+IF($G65="",2,IF(OR($M65="",$N65="",$O65="",$N65="Не проверялось"),1,IF($N65="Вход и полномочия подтверждены",0,1)))+IF($H65="",1,0)+IF($K65="Не проверено",1,0)))</f>
        <v/>
      </c>
      <c r="T65" s="8" t="n"/>
      <c r="U65" s="11" t="n"/>
      <c r="V65" s="8" t="n"/>
      <c r="W65" s="8" t="n"/>
      <c r="X65" s="8" t="n"/>
      <c r="Y65" s="8" t="n"/>
      <c r="Z65" s="9" t="n"/>
      <c r="AA65" s="8" t="n"/>
      <c r="AB65" s="8" t="n"/>
      <c r="AC65" s="9" t="n"/>
      <c r="AD65" s="8" t="n"/>
      <c r="AE65" s="8" t="n"/>
      <c r="AF65" s="8" t="n"/>
    </row>
    <row r="66">
      <c r="A66" s="8" t="n"/>
      <c r="B66" s="8" t="n"/>
      <c r="C66" s="8" t="n"/>
      <c r="D66" s="8" t="n"/>
      <c r="E66" s="8" t="n"/>
      <c r="F66" s="8" t="n"/>
      <c r="G66" s="8" t="n"/>
      <c r="H66" s="8" t="n"/>
      <c r="I66" s="9" t="n"/>
      <c r="J66" s="8" t="n"/>
      <c r="K66" s="8" t="n"/>
      <c r="L66" s="8" t="n"/>
      <c r="M66" s="9" t="n"/>
      <c r="N66" s="8" t="n"/>
      <c r="O66" s="8" t="n"/>
      <c r="P66" s="10">
        <f>IF($B66="","",IF($G66="","Резерв не назначен",IF(OR($M66="",$N66="",$O66="",$N66="Не проверялось"),"Резерв назначен, не проверен",IF($N66="Вход и полномочия подтверждены","Резерв проверен",IF($N66="Подтверждено частично","Резерв проверен частично","Резерв не подтверждён")))))</f>
        <v/>
      </c>
      <c r="Q66" s="10">
        <f>IF($I66="","",$I66-TODAY())</f>
        <v/>
      </c>
      <c r="R66" s="10">
        <f>IF($I66="","",IF($Q66&lt;0,"Просрочено",IF($Q66&lt;=30,"До 30 дней",IF($Q66&lt;=60,"31–60 дней",IF($Q66&lt;=90,"61–90 дней","Более 90 дней")))))</f>
        <v/>
      </c>
      <c r="S66" s="10">
        <f>IF($B66="","",MIN(6,IF($T66="",2,$T66)+IF($G66="",2,IF(OR($M66="",$N66="",$O66="",$N66="Не проверялось"),1,IF($N66="Вход и полномочия подтверждены",0,1)))+IF($H66="",1,0)+IF($K66="Не проверено",1,0)))</f>
        <v/>
      </c>
      <c r="T66" s="8" t="n"/>
      <c r="U66" s="11" t="n"/>
      <c r="V66" s="8" t="n"/>
      <c r="W66" s="8" t="n"/>
      <c r="X66" s="8" t="n"/>
      <c r="Y66" s="8" t="n"/>
      <c r="Z66" s="9" t="n"/>
      <c r="AA66" s="8" t="n"/>
      <c r="AB66" s="8" t="n"/>
      <c r="AC66" s="9" t="n"/>
      <c r="AD66" s="8" t="n"/>
      <c r="AE66" s="8" t="n"/>
      <c r="AF66" s="8" t="n"/>
    </row>
    <row r="67">
      <c r="A67" s="8" t="n"/>
      <c r="B67" s="8" t="n"/>
      <c r="C67" s="8" t="n"/>
      <c r="D67" s="8" t="n"/>
      <c r="E67" s="8" t="n"/>
      <c r="F67" s="8" t="n"/>
      <c r="G67" s="8" t="n"/>
      <c r="H67" s="8" t="n"/>
      <c r="I67" s="9" t="n"/>
      <c r="J67" s="8" t="n"/>
      <c r="K67" s="8" t="n"/>
      <c r="L67" s="8" t="n"/>
      <c r="M67" s="9" t="n"/>
      <c r="N67" s="8" t="n"/>
      <c r="O67" s="8" t="n"/>
      <c r="P67" s="10">
        <f>IF($B67="","",IF($G67="","Резерв не назначен",IF(OR($M67="",$N67="",$O67="",$N67="Не проверялось"),"Резерв назначен, не проверен",IF($N67="Вход и полномочия подтверждены","Резерв проверен",IF($N67="Подтверждено частично","Резерв проверен частично","Резерв не подтверждён")))))</f>
        <v/>
      </c>
      <c r="Q67" s="10">
        <f>IF($I67="","",$I67-TODAY())</f>
        <v/>
      </c>
      <c r="R67" s="10">
        <f>IF($I67="","",IF($Q67&lt;0,"Просрочено",IF($Q67&lt;=30,"До 30 дней",IF($Q67&lt;=60,"31–60 дней",IF($Q67&lt;=90,"61–90 дней","Более 90 дней")))))</f>
        <v/>
      </c>
      <c r="S67" s="10">
        <f>IF($B67="","",MIN(6,IF($T67="",2,$T67)+IF($G67="",2,IF(OR($M67="",$N67="",$O67="",$N67="Не проверялось"),1,IF($N67="Вход и полномочия подтверждены",0,1)))+IF($H67="",1,0)+IF($K67="Не проверено",1,0)))</f>
        <v/>
      </c>
      <c r="T67" s="8" t="n"/>
      <c r="U67" s="11" t="n"/>
      <c r="V67" s="8" t="n"/>
      <c r="W67" s="8" t="n"/>
      <c r="X67" s="8" t="n"/>
      <c r="Y67" s="8" t="n"/>
      <c r="Z67" s="9" t="n"/>
      <c r="AA67" s="8" t="n"/>
      <c r="AB67" s="8" t="n"/>
      <c r="AC67" s="9" t="n"/>
      <c r="AD67" s="8" t="n"/>
      <c r="AE67" s="8" t="n"/>
      <c r="AF67" s="8" t="n"/>
    </row>
    <row r="68">
      <c r="A68" s="8" t="n"/>
      <c r="B68" s="8" t="n"/>
      <c r="C68" s="8" t="n"/>
      <c r="D68" s="8" t="n"/>
      <c r="E68" s="8" t="n"/>
      <c r="F68" s="8" t="n"/>
      <c r="G68" s="8" t="n"/>
      <c r="H68" s="8" t="n"/>
      <c r="I68" s="9" t="n"/>
      <c r="J68" s="8" t="n"/>
      <c r="K68" s="8" t="n"/>
      <c r="L68" s="8" t="n"/>
      <c r="M68" s="9" t="n"/>
      <c r="N68" s="8" t="n"/>
      <c r="O68" s="8" t="n"/>
      <c r="P68" s="10">
        <f>IF($B68="","",IF($G68="","Резерв не назначен",IF(OR($M68="",$N68="",$O68="",$N68="Не проверялось"),"Резерв назначен, не проверен",IF($N68="Вход и полномочия подтверждены","Резерв проверен",IF($N68="Подтверждено частично","Резерв проверен частично","Резерв не подтверждён")))))</f>
        <v/>
      </c>
      <c r="Q68" s="10">
        <f>IF($I68="","",$I68-TODAY())</f>
        <v/>
      </c>
      <c r="R68" s="10">
        <f>IF($I68="","",IF($Q68&lt;0,"Просрочено",IF($Q68&lt;=30,"До 30 дней",IF($Q68&lt;=60,"31–60 дней",IF($Q68&lt;=90,"61–90 дней","Более 90 дней")))))</f>
        <v/>
      </c>
      <c r="S68" s="10">
        <f>IF($B68="","",MIN(6,IF($T68="",2,$T68)+IF($G68="",2,IF(OR($M68="",$N68="",$O68="",$N68="Не проверялось"),1,IF($N68="Вход и полномочия подтверждены",0,1)))+IF($H68="",1,0)+IF($K68="Не проверено",1,0)))</f>
        <v/>
      </c>
      <c r="T68" s="8" t="n"/>
      <c r="U68" s="11" t="n"/>
      <c r="V68" s="8" t="n"/>
      <c r="W68" s="8" t="n"/>
      <c r="X68" s="8" t="n"/>
      <c r="Y68" s="8" t="n"/>
      <c r="Z68" s="9" t="n"/>
      <c r="AA68" s="8" t="n"/>
      <c r="AB68" s="8" t="n"/>
      <c r="AC68" s="9" t="n"/>
      <c r="AD68" s="8" t="n"/>
      <c r="AE68" s="8" t="n"/>
      <c r="AF68" s="8" t="n"/>
    </row>
    <row r="69">
      <c r="A69" s="8" t="n"/>
      <c r="B69" s="8" t="n"/>
      <c r="C69" s="8" t="n"/>
      <c r="D69" s="8" t="n"/>
      <c r="E69" s="8" t="n"/>
      <c r="F69" s="8" t="n"/>
      <c r="G69" s="8" t="n"/>
      <c r="H69" s="8" t="n"/>
      <c r="I69" s="9" t="n"/>
      <c r="J69" s="8" t="n"/>
      <c r="K69" s="8" t="n"/>
      <c r="L69" s="8" t="n"/>
      <c r="M69" s="9" t="n"/>
      <c r="N69" s="8" t="n"/>
      <c r="O69" s="8" t="n"/>
      <c r="P69" s="10">
        <f>IF($B69="","",IF($G69="","Резерв не назначен",IF(OR($M69="",$N69="",$O69="",$N69="Не проверялось"),"Резерв назначен, не проверен",IF($N69="Вход и полномочия подтверждены","Резерв проверен",IF($N69="Подтверждено частично","Резерв проверен частично","Резерв не подтверждён")))))</f>
        <v/>
      </c>
      <c r="Q69" s="10">
        <f>IF($I69="","",$I69-TODAY())</f>
        <v/>
      </c>
      <c r="R69" s="10">
        <f>IF($I69="","",IF($Q69&lt;0,"Просрочено",IF($Q69&lt;=30,"До 30 дней",IF($Q69&lt;=60,"31–60 дней",IF($Q69&lt;=90,"61–90 дней","Более 90 дней")))))</f>
        <v/>
      </c>
      <c r="S69" s="10">
        <f>IF($B69="","",MIN(6,IF($T69="",2,$T69)+IF($G69="",2,IF(OR($M69="",$N69="",$O69="",$N69="Не проверялось"),1,IF($N69="Вход и полномочия подтверждены",0,1)))+IF($H69="",1,0)+IF($K69="Не проверено",1,0)))</f>
        <v/>
      </c>
      <c r="T69" s="8" t="n"/>
      <c r="U69" s="11" t="n"/>
      <c r="V69" s="8" t="n"/>
      <c r="W69" s="8" t="n"/>
      <c r="X69" s="8" t="n"/>
      <c r="Y69" s="8" t="n"/>
      <c r="Z69" s="9" t="n"/>
      <c r="AA69" s="8" t="n"/>
      <c r="AB69" s="8" t="n"/>
      <c r="AC69" s="9" t="n"/>
      <c r="AD69" s="8" t="n"/>
      <c r="AE69" s="8" t="n"/>
      <c r="AF69" s="8" t="n"/>
    </row>
    <row r="70">
      <c r="A70" s="8" t="n"/>
      <c r="B70" s="8" t="n"/>
      <c r="C70" s="8" t="n"/>
      <c r="D70" s="8" t="n"/>
      <c r="E70" s="8" t="n"/>
      <c r="F70" s="8" t="n"/>
      <c r="G70" s="8" t="n"/>
      <c r="H70" s="8" t="n"/>
      <c r="I70" s="9" t="n"/>
      <c r="J70" s="8" t="n"/>
      <c r="K70" s="8" t="n"/>
      <c r="L70" s="8" t="n"/>
      <c r="M70" s="9" t="n"/>
      <c r="N70" s="8" t="n"/>
      <c r="O70" s="8" t="n"/>
      <c r="P70" s="10">
        <f>IF($B70="","",IF($G70="","Резерв не назначен",IF(OR($M70="",$N70="",$O70="",$N70="Не проверялось"),"Резерв назначен, не проверен",IF($N70="Вход и полномочия подтверждены","Резерв проверен",IF($N70="Подтверждено частично","Резерв проверен частично","Резерв не подтверждён")))))</f>
        <v/>
      </c>
      <c r="Q70" s="10">
        <f>IF($I70="","",$I70-TODAY())</f>
        <v/>
      </c>
      <c r="R70" s="10">
        <f>IF($I70="","",IF($Q70&lt;0,"Просрочено",IF($Q70&lt;=30,"До 30 дней",IF($Q70&lt;=60,"31–60 дней",IF($Q70&lt;=90,"61–90 дней","Более 90 дней")))))</f>
        <v/>
      </c>
      <c r="S70" s="10">
        <f>IF($B70="","",MIN(6,IF($T70="",2,$T70)+IF($G70="",2,IF(OR($M70="",$N70="",$O70="",$N70="Не проверялось"),1,IF($N70="Вход и полномочия подтверждены",0,1)))+IF($H70="",1,0)+IF($K70="Не проверено",1,0)))</f>
        <v/>
      </c>
      <c r="T70" s="8" t="n"/>
      <c r="U70" s="11" t="n"/>
      <c r="V70" s="8" t="n"/>
      <c r="W70" s="8" t="n"/>
      <c r="X70" s="8" t="n"/>
      <c r="Y70" s="8" t="n"/>
      <c r="Z70" s="9" t="n"/>
      <c r="AA70" s="8" t="n"/>
      <c r="AB70" s="8" t="n"/>
      <c r="AC70" s="9" t="n"/>
      <c r="AD70" s="8" t="n"/>
      <c r="AE70" s="8" t="n"/>
      <c r="AF70" s="8" t="n"/>
    </row>
    <row r="71">
      <c r="A71" s="8" t="n"/>
      <c r="B71" s="8" t="n"/>
      <c r="C71" s="8" t="n"/>
      <c r="D71" s="8" t="n"/>
      <c r="E71" s="8" t="n"/>
      <c r="F71" s="8" t="n"/>
      <c r="G71" s="8" t="n"/>
      <c r="H71" s="8" t="n"/>
      <c r="I71" s="9" t="n"/>
      <c r="J71" s="8" t="n"/>
      <c r="K71" s="8" t="n"/>
      <c r="L71" s="8" t="n"/>
      <c r="M71" s="9" t="n"/>
      <c r="N71" s="8" t="n"/>
      <c r="O71" s="8" t="n"/>
      <c r="P71" s="10">
        <f>IF($B71="","",IF($G71="","Резерв не назначен",IF(OR($M71="",$N71="",$O71="",$N71="Не проверялось"),"Резерв назначен, не проверен",IF($N71="Вход и полномочия подтверждены","Резерв проверен",IF($N71="Подтверждено частично","Резерв проверен частично","Резерв не подтверждён")))))</f>
        <v/>
      </c>
      <c r="Q71" s="10">
        <f>IF($I71="","",$I71-TODAY())</f>
        <v/>
      </c>
      <c r="R71" s="10">
        <f>IF($I71="","",IF($Q71&lt;0,"Просрочено",IF($Q71&lt;=30,"До 30 дней",IF($Q71&lt;=60,"31–60 дней",IF($Q71&lt;=90,"61–90 дней","Более 90 дней")))))</f>
        <v/>
      </c>
      <c r="S71" s="10">
        <f>IF($B71="","",MIN(6,IF($T71="",2,$T71)+IF($G71="",2,IF(OR($M71="",$N71="",$O71="",$N71="Не проверялось"),1,IF($N71="Вход и полномочия подтверждены",0,1)))+IF($H71="",1,0)+IF($K71="Не проверено",1,0)))</f>
        <v/>
      </c>
      <c r="T71" s="8" t="n"/>
      <c r="U71" s="11" t="n"/>
      <c r="V71" s="8" t="n"/>
      <c r="W71" s="8" t="n"/>
      <c r="X71" s="8" t="n"/>
      <c r="Y71" s="8" t="n"/>
      <c r="Z71" s="9" t="n"/>
      <c r="AA71" s="8" t="n"/>
      <c r="AB71" s="8" t="n"/>
      <c r="AC71" s="9" t="n"/>
      <c r="AD71" s="8" t="n"/>
      <c r="AE71" s="8" t="n"/>
      <c r="AF71" s="8" t="n"/>
    </row>
    <row r="72">
      <c r="A72" s="8" t="n"/>
      <c r="B72" s="8" t="n"/>
      <c r="C72" s="8" t="n"/>
      <c r="D72" s="8" t="n"/>
      <c r="E72" s="8" t="n"/>
      <c r="F72" s="8" t="n"/>
      <c r="G72" s="8" t="n"/>
      <c r="H72" s="8" t="n"/>
      <c r="I72" s="9" t="n"/>
      <c r="J72" s="8" t="n"/>
      <c r="K72" s="8" t="n"/>
      <c r="L72" s="8" t="n"/>
      <c r="M72" s="9" t="n"/>
      <c r="N72" s="8" t="n"/>
      <c r="O72" s="8" t="n"/>
      <c r="P72" s="10">
        <f>IF($B72="","",IF($G72="","Резерв не назначен",IF(OR($M72="",$N72="",$O72="",$N72="Не проверялось"),"Резерв назначен, не проверен",IF($N72="Вход и полномочия подтверждены","Резерв проверен",IF($N72="Подтверждено частично","Резерв проверен частично","Резерв не подтверждён")))))</f>
        <v/>
      </c>
      <c r="Q72" s="10">
        <f>IF($I72="","",$I72-TODAY())</f>
        <v/>
      </c>
      <c r="R72" s="10">
        <f>IF($I72="","",IF($Q72&lt;0,"Просрочено",IF($Q72&lt;=30,"До 30 дней",IF($Q72&lt;=60,"31–60 дней",IF($Q72&lt;=90,"61–90 дней","Более 90 дней")))))</f>
        <v/>
      </c>
      <c r="S72" s="10">
        <f>IF($B72="","",MIN(6,IF($T72="",2,$T72)+IF($G72="",2,IF(OR($M72="",$N72="",$O72="",$N72="Не проверялось"),1,IF($N72="Вход и полномочия подтверждены",0,1)))+IF($H72="",1,0)+IF($K72="Не проверено",1,0)))</f>
        <v/>
      </c>
      <c r="T72" s="8" t="n"/>
      <c r="U72" s="11" t="n"/>
      <c r="V72" s="8" t="n"/>
      <c r="W72" s="8" t="n"/>
      <c r="X72" s="8" t="n"/>
      <c r="Y72" s="8" t="n"/>
      <c r="Z72" s="9" t="n"/>
      <c r="AA72" s="8" t="n"/>
      <c r="AB72" s="8" t="n"/>
      <c r="AC72" s="9" t="n"/>
      <c r="AD72" s="8" t="n"/>
      <c r="AE72" s="8" t="n"/>
      <c r="AF72" s="8" t="n"/>
    </row>
    <row r="73">
      <c r="A73" s="8" t="n"/>
      <c r="B73" s="8" t="n"/>
      <c r="C73" s="8" t="n"/>
      <c r="D73" s="8" t="n"/>
      <c r="E73" s="8" t="n"/>
      <c r="F73" s="8" t="n"/>
      <c r="G73" s="8" t="n"/>
      <c r="H73" s="8" t="n"/>
      <c r="I73" s="9" t="n"/>
      <c r="J73" s="8" t="n"/>
      <c r="K73" s="8" t="n"/>
      <c r="L73" s="8" t="n"/>
      <c r="M73" s="9" t="n"/>
      <c r="N73" s="8" t="n"/>
      <c r="O73" s="8" t="n"/>
      <c r="P73" s="10">
        <f>IF($B73="","",IF($G73="","Резерв не назначен",IF(OR($M73="",$N73="",$O73="",$N73="Не проверялось"),"Резерв назначен, не проверен",IF($N73="Вход и полномочия подтверждены","Резерв проверен",IF($N73="Подтверждено частично","Резерв проверен частично","Резерв не подтверждён")))))</f>
        <v/>
      </c>
      <c r="Q73" s="10">
        <f>IF($I73="","",$I73-TODAY())</f>
        <v/>
      </c>
      <c r="R73" s="10">
        <f>IF($I73="","",IF($Q73&lt;0,"Просрочено",IF($Q73&lt;=30,"До 30 дней",IF($Q73&lt;=60,"31–60 дней",IF($Q73&lt;=90,"61–90 дней","Более 90 дней")))))</f>
        <v/>
      </c>
      <c r="S73" s="10">
        <f>IF($B73="","",MIN(6,IF($T73="",2,$T73)+IF($G73="",2,IF(OR($M73="",$N73="",$O73="",$N73="Не проверялось"),1,IF($N73="Вход и полномочия подтверждены",0,1)))+IF($H73="",1,0)+IF($K73="Не проверено",1,0)))</f>
        <v/>
      </c>
      <c r="T73" s="8" t="n"/>
      <c r="U73" s="11" t="n"/>
      <c r="V73" s="8" t="n"/>
      <c r="W73" s="8" t="n"/>
      <c r="X73" s="8" t="n"/>
      <c r="Y73" s="8" t="n"/>
      <c r="Z73" s="9" t="n"/>
      <c r="AA73" s="8" t="n"/>
      <c r="AB73" s="8" t="n"/>
      <c r="AC73" s="9" t="n"/>
      <c r="AD73" s="8" t="n"/>
      <c r="AE73" s="8" t="n"/>
      <c r="AF73" s="8" t="n"/>
    </row>
    <row r="74">
      <c r="A74" s="8" t="n"/>
      <c r="B74" s="8" t="n"/>
      <c r="C74" s="8" t="n"/>
      <c r="D74" s="8" t="n"/>
      <c r="E74" s="8" t="n"/>
      <c r="F74" s="8" t="n"/>
      <c r="G74" s="8" t="n"/>
      <c r="H74" s="8" t="n"/>
      <c r="I74" s="9" t="n"/>
      <c r="J74" s="8" t="n"/>
      <c r="K74" s="8" t="n"/>
      <c r="L74" s="8" t="n"/>
      <c r="M74" s="9" t="n"/>
      <c r="N74" s="8" t="n"/>
      <c r="O74" s="8" t="n"/>
      <c r="P74" s="10">
        <f>IF($B74="","",IF($G74="","Резерв не назначен",IF(OR($M74="",$N74="",$O74="",$N74="Не проверялось"),"Резерв назначен, не проверен",IF($N74="Вход и полномочия подтверждены","Резерв проверен",IF($N74="Подтверждено частично","Резерв проверен частично","Резерв не подтверждён")))))</f>
        <v/>
      </c>
      <c r="Q74" s="10">
        <f>IF($I74="","",$I74-TODAY())</f>
        <v/>
      </c>
      <c r="R74" s="10">
        <f>IF($I74="","",IF($Q74&lt;0,"Просрочено",IF($Q74&lt;=30,"До 30 дней",IF($Q74&lt;=60,"31–60 дней",IF($Q74&lt;=90,"61–90 дней","Более 90 дней")))))</f>
        <v/>
      </c>
      <c r="S74" s="10">
        <f>IF($B74="","",MIN(6,IF($T74="",2,$T74)+IF($G74="",2,IF(OR($M74="",$N74="",$O74="",$N74="Не проверялось"),1,IF($N74="Вход и полномочия подтверждены",0,1)))+IF($H74="",1,0)+IF($K74="Не проверено",1,0)))</f>
        <v/>
      </c>
      <c r="T74" s="8" t="n"/>
      <c r="U74" s="11" t="n"/>
      <c r="V74" s="8" t="n"/>
      <c r="W74" s="8" t="n"/>
      <c r="X74" s="8" t="n"/>
      <c r="Y74" s="8" t="n"/>
      <c r="Z74" s="9" t="n"/>
      <c r="AA74" s="8" t="n"/>
      <c r="AB74" s="8" t="n"/>
      <c r="AC74" s="9" t="n"/>
      <c r="AD74" s="8" t="n"/>
      <c r="AE74" s="8" t="n"/>
      <c r="AF74" s="8" t="n"/>
    </row>
    <row r="75">
      <c r="A75" s="8" t="n"/>
      <c r="B75" s="8" t="n"/>
      <c r="C75" s="8" t="n"/>
      <c r="D75" s="8" t="n"/>
      <c r="E75" s="8" t="n"/>
      <c r="F75" s="8" t="n"/>
      <c r="G75" s="8" t="n"/>
      <c r="H75" s="8" t="n"/>
      <c r="I75" s="9" t="n"/>
      <c r="J75" s="8" t="n"/>
      <c r="K75" s="8" t="n"/>
      <c r="L75" s="8" t="n"/>
      <c r="M75" s="9" t="n"/>
      <c r="N75" s="8" t="n"/>
      <c r="O75" s="8" t="n"/>
      <c r="P75" s="10">
        <f>IF($B75="","",IF($G75="","Резерв не назначен",IF(OR($M75="",$N75="",$O75="",$N75="Не проверялось"),"Резерв назначен, не проверен",IF($N75="Вход и полномочия подтверждены","Резерв проверен",IF($N75="Подтверждено частично","Резерв проверен частично","Резерв не подтверждён")))))</f>
        <v/>
      </c>
      <c r="Q75" s="10">
        <f>IF($I75="","",$I75-TODAY())</f>
        <v/>
      </c>
      <c r="R75" s="10">
        <f>IF($I75="","",IF($Q75&lt;0,"Просрочено",IF($Q75&lt;=30,"До 30 дней",IF($Q75&lt;=60,"31–60 дней",IF($Q75&lt;=90,"61–90 дней","Более 90 дней")))))</f>
        <v/>
      </c>
      <c r="S75" s="10">
        <f>IF($B75="","",MIN(6,IF($T75="",2,$T75)+IF($G75="",2,IF(OR($M75="",$N75="",$O75="",$N75="Не проверялось"),1,IF($N75="Вход и полномочия подтверждены",0,1)))+IF($H75="",1,0)+IF($K75="Не проверено",1,0)))</f>
        <v/>
      </c>
      <c r="T75" s="8" t="n"/>
      <c r="U75" s="11" t="n"/>
      <c r="V75" s="8" t="n"/>
      <c r="W75" s="8" t="n"/>
      <c r="X75" s="8" t="n"/>
      <c r="Y75" s="8" t="n"/>
      <c r="Z75" s="9" t="n"/>
      <c r="AA75" s="8" t="n"/>
      <c r="AB75" s="8" t="n"/>
      <c r="AC75" s="9" t="n"/>
      <c r="AD75" s="8" t="n"/>
      <c r="AE75" s="8" t="n"/>
      <c r="AF75" s="8" t="n"/>
    </row>
    <row r="76">
      <c r="A76" s="8" t="n"/>
      <c r="B76" s="8" t="n"/>
      <c r="C76" s="8" t="n"/>
      <c r="D76" s="8" t="n"/>
      <c r="E76" s="8" t="n"/>
      <c r="F76" s="8" t="n"/>
      <c r="G76" s="8" t="n"/>
      <c r="H76" s="8" t="n"/>
      <c r="I76" s="9" t="n"/>
      <c r="J76" s="8" t="n"/>
      <c r="K76" s="8" t="n"/>
      <c r="L76" s="8" t="n"/>
      <c r="M76" s="9" t="n"/>
      <c r="N76" s="8" t="n"/>
      <c r="O76" s="8" t="n"/>
      <c r="P76" s="10">
        <f>IF($B76="","",IF($G76="","Резерв не назначен",IF(OR($M76="",$N76="",$O76="",$N76="Не проверялось"),"Резерв назначен, не проверен",IF($N76="Вход и полномочия подтверждены","Резерв проверен",IF($N76="Подтверждено частично","Резерв проверен частично","Резерв не подтверждён")))))</f>
        <v/>
      </c>
      <c r="Q76" s="10">
        <f>IF($I76="","",$I76-TODAY())</f>
        <v/>
      </c>
      <c r="R76" s="10">
        <f>IF($I76="","",IF($Q76&lt;0,"Просрочено",IF($Q76&lt;=30,"До 30 дней",IF($Q76&lt;=60,"31–60 дней",IF($Q76&lt;=90,"61–90 дней","Более 90 дней")))))</f>
        <v/>
      </c>
      <c r="S76" s="10">
        <f>IF($B76="","",MIN(6,IF($T76="",2,$T76)+IF($G76="",2,IF(OR($M76="",$N76="",$O76="",$N76="Не проверялось"),1,IF($N76="Вход и полномочия подтверждены",0,1)))+IF($H76="",1,0)+IF($K76="Не проверено",1,0)))</f>
        <v/>
      </c>
      <c r="T76" s="8" t="n"/>
      <c r="U76" s="11" t="n"/>
      <c r="V76" s="8" t="n"/>
      <c r="W76" s="8" t="n"/>
      <c r="X76" s="8" t="n"/>
      <c r="Y76" s="8" t="n"/>
      <c r="Z76" s="9" t="n"/>
      <c r="AA76" s="8" t="n"/>
      <c r="AB76" s="8" t="n"/>
      <c r="AC76" s="9" t="n"/>
      <c r="AD76" s="8" t="n"/>
      <c r="AE76" s="8" t="n"/>
      <c r="AF76" s="8" t="n"/>
    </row>
    <row r="77">
      <c r="A77" s="8" t="n"/>
      <c r="B77" s="8" t="n"/>
      <c r="C77" s="8" t="n"/>
      <c r="D77" s="8" t="n"/>
      <c r="E77" s="8" t="n"/>
      <c r="F77" s="8" t="n"/>
      <c r="G77" s="8" t="n"/>
      <c r="H77" s="8" t="n"/>
      <c r="I77" s="9" t="n"/>
      <c r="J77" s="8" t="n"/>
      <c r="K77" s="8" t="n"/>
      <c r="L77" s="8" t="n"/>
      <c r="M77" s="9" t="n"/>
      <c r="N77" s="8" t="n"/>
      <c r="O77" s="8" t="n"/>
      <c r="P77" s="10">
        <f>IF($B77="","",IF($G77="","Резерв не назначен",IF(OR($M77="",$N77="",$O77="",$N77="Не проверялось"),"Резерв назначен, не проверен",IF($N77="Вход и полномочия подтверждены","Резерв проверен",IF($N77="Подтверждено частично","Резерв проверен частично","Резерв не подтверждён")))))</f>
        <v/>
      </c>
      <c r="Q77" s="10">
        <f>IF($I77="","",$I77-TODAY())</f>
        <v/>
      </c>
      <c r="R77" s="10">
        <f>IF($I77="","",IF($Q77&lt;0,"Просрочено",IF($Q77&lt;=30,"До 30 дней",IF($Q77&lt;=60,"31–60 дней",IF($Q77&lt;=90,"61–90 дней","Более 90 дней")))))</f>
        <v/>
      </c>
      <c r="S77" s="10">
        <f>IF($B77="","",MIN(6,IF($T77="",2,$T77)+IF($G77="",2,IF(OR($M77="",$N77="",$O77="",$N77="Не проверялось"),1,IF($N77="Вход и полномочия подтверждены",0,1)))+IF($H77="",1,0)+IF($K77="Не проверено",1,0)))</f>
        <v/>
      </c>
      <c r="T77" s="8" t="n"/>
      <c r="U77" s="11" t="n"/>
      <c r="V77" s="8" t="n"/>
      <c r="W77" s="8" t="n"/>
      <c r="X77" s="8" t="n"/>
      <c r="Y77" s="8" t="n"/>
      <c r="Z77" s="9" t="n"/>
      <c r="AA77" s="8" t="n"/>
      <c r="AB77" s="8" t="n"/>
      <c r="AC77" s="9" t="n"/>
      <c r="AD77" s="8" t="n"/>
      <c r="AE77" s="8" t="n"/>
      <c r="AF77" s="8" t="n"/>
    </row>
    <row r="78">
      <c r="A78" s="8" t="n"/>
      <c r="B78" s="8" t="n"/>
      <c r="C78" s="8" t="n"/>
      <c r="D78" s="8" t="n"/>
      <c r="E78" s="8" t="n"/>
      <c r="F78" s="8" t="n"/>
      <c r="G78" s="8" t="n"/>
      <c r="H78" s="8" t="n"/>
      <c r="I78" s="9" t="n"/>
      <c r="J78" s="8" t="n"/>
      <c r="K78" s="8" t="n"/>
      <c r="L78" s="8" t="n"/>
      <c r="M78" s="9" t="n"/>
      <c r="N78" s="8" t="n"/>
      <c r="O78" s="8" t="n"/>
      <c r="P78" s="10">
        <f>IF($B78="","",IF($G78="","Резерв не назначен",IF(OR($M78="",$N78="",$O78="",$N78="Не проверялось"),"Резерв назначен, не проверен",IF($N78="Вход и полномочия подтверждены","Резерв проверен",IF($N78="Подтверждено частично","Резерв проверен частично","Резерв не подтверждён")))))</f>
        <v/>
      </c>
      <c r="Q78" s="10">
        <f>IF($I78="","",$I78-TODAY())</f>
        <v/>
      </c>
      <c r="R78" s="10">
        <f>IF($I78="","",IF($Q78&lt;0,"Просрочено",IF($Q78&lt;=30,"До 30 дней",IF($Q78&lt;=60,"31–60 дней",IF($Q78&lt;=90,"61–90 дней","Более 90 дней")))))</f>
        <v/>
      </c>
      <c r="S78" s="10">
        <f>IF($B78="","",MIN(6,IF($T78="",2,$T78)+IF($G78="",2,IF(OR($M78="",$N78="",$O78="",$N78="Не проверялось"),1,IF($N78="Вход и полномочия подтверждены",0,1)))+IF($H78="",1,0)+IF($K78="Не проверено",1,0)))</f>
        <v/>
      </c>
      <c r="T78" s="8" t="n"/>
      <c r="U78" s="11" t="n"/>
      <c r="V78" s="8" t="n"/>
      <c r="W78" s="8" t="n"/>
      <c r="X78" s="8" t="n"/>
      <c r="Y78" s="8" t="n"/>
      <c r="Z78" s="9" t="n"/>
      <c r="AA78" s="8" t="n"/>
      <c r="AB78" s="8" t="n"/>
      <c r="AC78" s="9" t="n"/>
      <c r="AD78" s="8" t="n"/>
      <c r="AE78" s="8" t="n"/>
      <c r="AF78" s="8" t="n"/>
    </row>
    <row r="79">
      <c r="A79" s="8" t="n"/>
      <c r="B79" s="8" t="n"/>
      <c r="C79" s="8" t="n"/>
      <c r="D79" s="8" t="n"/>
      <c r="E79" s="8" t="n"/>
      <c r="F79" s="8" t="n"/>
      <c r="G79" s="8" t="n"/>
      <c r="H79" s="8" t="n"/>
      <c r="I79" s="9" t="n"/>
      <c r="J79" s="8" t="n"/>
      <c r="K79" s="8" t="n"/>
      <c r="L79" s="8" t="n"/>
      <c r="M79" s="9" t="n"/>
      <c r="N79" s="8" t="n"/>
      <c r="O79" s="8" t="n"/>
      <c r="P79" s="10">
        <f>IF($B79="","",IF($G79="","Резерв не назначен",IF(OR($M79="",$N79="",$O79="",$N79="Не проверялось"),"Резерв назначен, не проверен",IF($N79="Вход и полномочия подтверждены","Резерв проверен",IF($N79="Подтверждено частично","Резерв проверен частично","Резерв не подтверждён")))))</f>
        <v/>
      </c>
      <c r="Q79" s="10">
        <f>IF($I79="","",$I79-TODAY())</f>
        <v/>
      </c>
      <c r="R79" s="10">
        <f>IF($I79="","",IF($Q79&lt;0,"Просрочено",IF($Q79&lt;=30,"До 30 дней",IF($Q79&lt;=60,"31–60 дней",IF($Q79&lt;=90,"61–90 дней","Более 90 дней")))))</f>
        <v/>
      </c>
      <c r="S79" s="10">
        <f>IF($B79="","",MIN(6,IF($T79="",2,$T79)+IF($G79="",2,IF(OR($M79="",$N79="",$O79="",$N79="Не проверялось"),1,IF($N79="Вход и полномочия подтверждены",0,1)))+IF($H79="",1,0)+IF($K79="Не проверено",1,0)))</f>
        <v/>
      </c>
      <c r="T79" s="8" t="n"/>
      <c r="U79" s="11" t="n"/>
      <c r="V79" s="8" t="n"/>
      <c r="W79" s="8" t="n"/>
      <c r="X79" s="8" t="n"/>
      <c r="Y79" s="8" t="n"/>
      <c r="Z79" s="9" t="n"/>
      <c r="AA79" s="8" t="n"/>
      <c r="AB79" s="8" t="n"/>
      <c r="AC79" s="9" t="n"/>
      <c r="AD79" s="8" t="n"/>
      <c r="AE79" s="8" t="n"/>
      <c r="AF79" s="8" t="n"/>
    </row>
    <row r="80">
      <c r="A80" s="8" t="n"/>
      <c r="B80" s="8" t="n"/>
      <c r="C80" s="8" t="n"/>
      <c r="D80" s="8" t="n"/>
      <c r="E80" s="8" t="n"/>
      <c r="F80" s="8" t="n"/>
      <c r="G80" s="8" t="n"/>
      <c r="H80" s="8" t="n"/>
      <c r="I80" s="9" t="n"/>
      <c r="J80" s="8" t="n"/>
      <c r="K80" s="8" t="n"/>
      <c r="L80" s="8" t="n"/>
      <c r="M80" s="9" t="n"/>
      <c r="N80" s="8" t="n"/>
      <c r="O80" s="8" t="n"/>
      <c r="P80" s="10">
        <f>IF($B80="","",IF($G80="","Резерв не назначен",IF(OR($M80="",$N80="",$O80="",$N80="Не проверялось"),"Резерв назначен, не проверен",IF($N80="Вход и полномочия подтверждены","Резерв проверен",IF($N80="Подтверждено частично","Резерв проверен частично","Резерв не подтверждён")))))</f>
        <v/>
      </c>
      <c r="Q80" s="10">
        <f>IF($I80="","",$I80-TODAY())</f>
        <v/>
      </c>
      <c r="R80" s="10">
        <f>IF($I80="","",IF($Q80&lt;0,"Просрочено",IF($Q80&lt;=30,"До 30 дней",IF($Q80&lt;=60,"31–60 дней",IF($Q80&lt;=90,"61–90 дней","Более 90 дней")))))</f>
        <v/>
      </c>
      <c r="S80" s="10">
        <f>IF($B80="","",MIN(6,IF($T80="",2,$T80)+IF($G80="",2,IF(OR($M80="",$N80="",$O80="",$N80="Не проверялось"),1,IF($N80="Вход и полномочия подтверждены",0,1)))+IF($H80="",1,0)+IF($K80="Не проверено",1,0)))</f>
        <v/>
      </c>
      <c r="T80" s="8" t="n"/>
      <c r="U80" s="11" t="n"/>
      <c r="V80" s="8" t="n"/>
      <c r="W80" s="8" t="n"/>
      <c r="X80" s="8" t="n"/>
      <c r="Y80" s="8" t="n"/>
      <c r="Z80" s="9" t="n"/>
      <c r="AA80" s="8" t="n"/>
      <c r="AB80" s="8" t="n"/>
      <c r="AC80" s="9" t="n"/>
      <c r="AD80" s="8" t="n"/>
      <c r="AE80" s="8" t="n"/>
      <c r="AF80" s="8" t="n"/>
    </row>
    <row r="81">
      <c r="A81" s="8" t="n"/>
      <c r="B81" s="8" t="n"/>
      <c r="C81" s="8" t="n"/>
      <c r="D81" s="8" t="n"/>
      <c r="E81" s="8" t="n"/>
      <c r="F81" s="8" t="n"/>
      <c r="G81" s="8" t="n"/>
      <c r="H81" s="8" t="n"/>
      <c r="I81" s="9" t="n"/>
      <c r="J81" s="8" t="n"/>
      <c r="K81" s="8" t="n"/>
      <c r="L81" s="8" t="n"/>
      <c r="M81" s="9" t="n"/>
      <c r="N81" s="8" t="n"/>
      <c r="O81" s="8" t="n"/>
      <c r="P81" s="10">
        <f>IF($B81="","",IF($G81="","Резерв не назначен",IF(OR($M81="",$N81="",$O81="",$N81="Не проверялось"),"Резерв назначен, не проверен",IF($N81="Вход и полномочия подтверждены","Резерв проверен",IF($N81="Подтверждено частично","Резерв проверен частично","Резерв не подтверждён")))))</f>
        <v/>
      </c>
      <c r="Q81" s="10">
        <f>IF($I81="","",$I81-TODAY())</f>
        <v/>
      </c>
      <c r="R81" s="10">
        <f>IF($I81="","",IF($Q81&lt;0,"Просрочено",IF($Q81&lt;=30,"До 30 дней",IF($Q81&lt;=60,"31–60 дней",IF($Q81&lt;=90,"61–90 дней","Более 90 дней")))))</f>
        <v/>
      </c>
      <c r="S81" s="10">
        <f>IF($B81="","",MIN(6,IF($T81="",2,$T81)+IF($G81="",2,IF(OR($M81="",$N81="",$O81="",$N81="Не проверялось"),1,IF($N81="Вход и полномочия подтверждены",0,1)))+IF($H81="",1,0)+IF($K81="Не проверено",1,0)))</f>
        <v/>
      </c>
      <c r="T81" s="8" t="n"/>
      <c r="U81" s="11" t="n"/>
      <c r="V81" s="8" t="n"/>
      <c r="W81" s="8" t="n"/>
      <c r="X81" s="8" t="n"/>
      <c r="Y81" s="8" t="n"/>
      <c r="Z81" s="9" t="n"/>
      <c r="AA81" s="8" t="n"/>
      <c r="AB81" s="8" t="n"/>
      <c r="AC81" s="9" t="n"/>
      <c r="AD81" s="8" t="n"/>
      <c r="AE81" s="8" t="n"/>
      <c r="AF81" s="8" t="n"/>
    </row>
    <row r="82">
      <c r="A82" s="8" t="n"/>
      <c r="B82" s="8" t="n"/>
      <c r="C82" s="8" t="n"/>
      <c r="D82" s="8" t="n"/>
      <c r="E82" s="8" t="n"/>
      <c r="F82" s="8" t="n"/>
      <c r="G82" s="8" t="n"/>
      <c r="H82" s="8" t="n"/>
      <c r="I82" s="9" t="n"/>
      <c r="J82" s="8" t="n"/>
      <c r="K82" s="8" t="n"/>
      <c r="L82" s="8" t="n"/>
      <c r="M82" s="9" t="n"/>
      <c r="N82" s="8" t="n"/>
      <c r="O82" s="8" t="n"/>
      <c r="P82" s="10">
        <f>IF($B82="","",IF($G82="","Резерв не назначен",IF(OR($M82="",$N82="",$O82="",$N82="Не проверялось"),"Резерв назначен, не проверен",IF($N82="Вход и полномочия подтверждены","Резерв проверен",IF($N82="Подтверждено частично","Резерв проверен частично","Резерв не подтверждён")))))</f>
        <v/>
      </c>
      <c r="Q82" s="10">
        <f>IF($I82="","",$I82-TODAY())</f>
        <v/>
      </c>
      <c r="R82" s="10">
        <f>IF($I82="","",IF($Q82&lt;0,"Просрочено",IF($Q82&lt;=30,"До 30 дней",IF($Q82&lt;=60,"31–60 дней",IF($Q82&lt;=90,"61–90 дней","Более 90 дней")))))</f>
        <v/>
      </c>
      <c r="S82" s="10">
        <f>IF($B82="","",MIN(6,IF($T82="",2,$T82)+IF($G82="",2,IF(OR($M82="",$N82="",$O82="",$N82="Не проверялось"),1,IF($N82="Вход и полномочия подтверждены",0,1)))+IF($H82="",1,0)+IF($K82="Не проверено",1,0)))</f>
        <v/>
      </c>
      <c r="T82" s="8" t="n"/>
      <c r="U82" s="11" t="n"/>
      <c r="V82" s="8" t="n"/>
      <c r="W82" s="8" t="n"/>
      <c r="X82" s="8" t="n"/>
      <c r="Y82" s="8" t="n"/>
      <c r="Z82" s="9" t="n"/>
      <c r="AA82" s="8" t="n"/>
      <c r="AB82" s="8" t="n"/>
      <c r="AC82" s="9" t="n"/>
      <c r="AD82" s="8" t="n"/>
      <c r="AE82" s="8" t="n"/>
      <c r="AF82" s="8" t="n"/>
    </row>
    <row r="83">
      <c r="A83" s="8" t="n"/>
      <c r="B83" s="8" t="n"/>
      <c r="C83" s="8" t="n"/>
      <c r="D83" s="8" t="n"/>
      <c r="E83" s="8" t="n"/>
      <c r="F83" s="8" t="n"/>
      <c r="G83" s="8" t="n"/>
      <c r="H83" s="8" t="n"/>
      <c r="I83" s="9" t="n"/>
      <c r="J83" s="8" t="n"/>
      <c r="K83" s="8" t="n"/>
      <c r="L83" s="8" t="n"/>
      <c r="M83" s="9" t="n"/>
      <c r="N83" s="8" t="n"/>
      <c r="O83" s="8" t="n"/>
      <c r="P83" s="10">
        <f>IF($B83="","",IF($G83="","Резерв не назначен",IF(OR($M83="",$N83="",$O83="",$N83="Не проверялось"),"Резерв назначен, не проверен",IF($N83="Вход и полномочия подтверждены","Резерв проверен",IF($N83="Подтверждено частично","Резерв проверен частично","Резерв не подтверждён")))))</f>
        <v/>
      </c>
      <c r="Q83" s="10">
        <f>IF($I83="","",$I83-TODAY())</f>
        <v/>
      </c>
      <c r="R83" s="10">
        <f>IF($I83="","",IF($Q83&lt;0,"Просрочено",IF($Q83&lt;=30,"До 30 дней",IF($Q83&lt;=60,"31–60 дней",IF($Q83&lt;=90,"61–90 дней","Более 90 дней")))))</f>
        <v/>
      </c>
      <c r="S83" s="10">
        <f>IF($B83="","",MIN(6,IF($T83="",2,$T83)+IF($G83="",2,IF(OR($M83="",$N83="",$O83="",$N83="Не проверялось"),1,IF($N83="Вход и полномочия подтверждены",0,1)))+IF($H83="",1,0)+IF($K83="Не проверено",1,0)))</f>
        <v/>
      </c>
      <c r="T83" s="8" t="n"/>
      <c r="U83" s="11" t="n"/>
      <c r="V83" s="8" t="n"/>
      <c r="W83" s="8" t="n"/>
      <c r="X83" s="8" t="n"/>
      <c r="Y83" s="8" t="n"/>
      <c r="Z83" s="9" t="n"/>
      <c r="AA83" s="8" t="n"/>
      <c r="AB83" s="8" t="n"/>
      <c r="AC83" s="9" t="n"/>
      <c r="AD83" s="8" t="n"/>
      <c r="AE83" s="8" t="n"/>
      <c r="AF83" s="8" t="n"/>
    </row>
    <row r="84">
      <c r="A84" s="8" t="n"/>
      <c r="B84" s="8" t="n"/>
      <c r="C84" s="8" t="n"/>
      <c r="D84" s="8" t="n"/>
      <c r="E84" s="8" t="n"/>
      <c r="F84" s="8" t="n"/>
      <c r="G84" s="8" t="n"/>
      <c r="H84" s="8" t="n"/>
      <c r="I84" s="9" t="n"/>
      <c r="J84" s="8" t="n"/>
      <c r="K84" s="8" t="n"/>
      <c r="L84" s="8" t="n"/>
      <c r="M84" s="9" t="n"/>
      <c r="N84" s="8" t="n"/>
      <c r="O84" s="8" t="n"/>
      <c r="P84" s="10">
        <f>IF($B84="","",IF($G84="","Резерв не назначен",IF(OR($M84="",$N84="",$O84="",$N84="Не проверялось"),"Резерв назначен, не проверен",IF($N84="Вход и полномочия подтверждены","Резерв проверен",IF($N84="Подтверждено частично","Резерв проверен частично","Резерв не подтверждён")))))</f>
        <v/>
      </c>
      <c r="Q84" s="10">
        <f>IF($I84="","",$I84-TODAY())</f>
        <v/>
      </c>
      <c r="R84" s="10">
        <f>IF($I84="","",IF($Q84&lt;0,"Просрочено",IF($Q84&lt;=30,"До 30 дней",IF($Q84&lt;=60,"31–60 дней",IF($Q84&lt;=90,"61–90 дней","Более 90 дней")))))</f>
        <v/>
      </c>
      <c r="S84" s="10">
        <f>IF($B84="","",MIN(6,IF($T84="",2,$T84)+IF($G84="",2,IF(OR($M84="",$N84="",$O84="",$N84="Не проверялось"),1,IF($N84="Вход и полномочия подтверждены",0,1)))+IF($H84="",1,0)+IF($K84="Не проверено",1,0)))</f>
        <v/>
      </c>
      <c r="T84" s="8" t="n"/>
      <c r="U84" s="11" t="n"/>
      <c r="V84" s="8" t="n"/>
      <c r="W84" s="8" t="n"/>
      <c r="X84" s="8" t="n"/>
      <c r="Y84" s="8" t="n"/>
      <c r="Z84" s="9" t="n"/>
      <c r="AA84" s="8" t="n"/>
      <c r="AB84" s="8" t="n"/>
      <c r="AC84" s="9" t="n"/>
      <c r="AD84" s="8" t="n"/>
      <c r="AE84" s="8" t="n"/>
      <c r="AF84" s="8" t="n"/>
    </row>
    <row r="85">
      <c r="A85" s="8" t="n"/>
      <c r="B85" s="8" t="n"/>
      <c r="C85" s="8" t="n"/>
      <c r="D85" s="8" t="n"/>
      <c r="E85" s="8" t="n"/>
      <c r="F85" s="8" t="n"/>
      <c r="G85" s="8" t="n"/>
      <c r="H85" s="8" t="n"/>
      <c r="I85" s="9" t="n"/>
      <c r="J85" s="8" t="n"/>
      <c r="K85" s="8" t="n"/>
      <c r="L85" s="8" t="n"/>
      <c r="M85" s="9" t="n"/>
      <c r="N85" s="8" t="n"/>
      <c r="O85" s="8" t="n"/>
      <c r="P85" s="10">
        <f>IF($B85="","",IF($G85="","Резерв не назначен",IF(OR($M85="",$N85="",$O85="",$N85="Не проверялось"),"Резерв назначен, не проверен",IF($N85="Вход и полномочия подтверждены","Резерв проверен",IF($N85="Подтверждено частично","Резерв проверен частично","Резерв не подтверждён")))))</f>
        <v/>
      </c>
      <c r="Q85" s="10">
        <f>IF($I85="","",$I85-TODAY())</f>
        <v/>
      </c>
      <c r="R85" s="10">
        <f>IF($I85="","",IF($Q85&lt;0,"Просрочено",IF($Q85&lt;=30,"До 30 дней",IF($Q85&lt;=60,"31–60 дней",IF($Q85&lt;=90,"61–90 дней","Более 90 дней")))))</f>
        <v/>
      </c>
      <c r="S85" s="10">
        <f>IF($B85="","",MIN(6,IF($T85="",2,$T85)+IF($G85="",2,IF(OR($M85="",$N85="",$O85="",$N85="Не проверялось"),1,IF($N85="Вход и полномочия подтверждены",0,1)))+IF($H85="",1,0)+IF($K85="Не проверено",1,0)))</f>
        <v/>
      </c>
      <c r="T85" s="8" t="n"/>
      <c r="U85" s="11" t="n"/>
      <c r="V85" s="8" t="n"/>
      <c r="W85" s="8" t="n"/>
      <c r="X85" s="8" t="n"/>
      <c r="Y85" s="8" t="n"/>
      <c r="Z85" s="9" t="n"/>
      <c r="AA85" s="8" t="n"/>
      <c r="AB85" s="8" t="n"/>
      <c r="AC85" s="9" t="n"/>
      <c r="AD85" s="8" t="n"/>
      <c r="AE85" s="8" t="n"/>
      <c r="AF85" s="8" t="n"/>
    </row>
    <row r="86">
      <c r="A86" s="8" t="n"/>
      <c r="B86" s="8" t="n"/>
      <c r="C86" s="8" t="n"/>
      <c r="D86" s="8" t="n"/>
      <c r="E86" s="8" t="n"/>
      <c r="F86" s="8" t="n"/>
      <c r="G86" s="8" t="n"/>
      <c r="H86" s="8" t="n"/>
      <c r="I86" s="9" t="n"/>
      <c r="J86" s="8" t="n"/>
      <c r="K86" s="8" t="n"/>
      <c r="L86" s="8" t="n"/>
      <c r="M86" s="9" t="n"/>
      <c r="N86" s="8" t="n"/>
      <c r="O86" s="8" t="n"/>
      <c r="P86" s="10">
        <f>IF($B86="","",IF($G86="","Резерв не назначен",IF(OR($M86="",$N86="",$O86="",$N86="Не проверялось"),"Резерв назначен, не проверен",IF($N86="Вход и полномочия подтверждены","Резерв проверен",IF($N86="Подтверждено частично","Резерв проверен частично","Резерв не подтверждён")))))</f>
        <v/>
      </c>
      <c r="Q86" s="10">
        <f>IF($I86="","",$I86-TODAY())</f>
        <v/>
      </c>
      <c r="R86" s="10">
        <f>IF($I86="","",IF($Q86&lt;0,"Просрочено",IF($Q86&lt;=30,"До 30 дней",IF($Q86&lt;=60,"31–60 дней",IF($Q86&lt;=90,"61–90 дней","Более 90 дней")))))</f>
        <v/>
      </c>
      <c r="S86" s="10">
        <f>IF($B86="","",MIN(6,IF($T86="",2,$T86)+IF($G86="",2,IF(OR($M86="",$N86="",$O86="",$N86="Не проверялось"),1,IF($N86="Вход и полномочия подтверждены",0,1)))+IF($H86="",1,0)+IF($K86="Не проверено",1,0)))</f>
        <v/>
      </c>
      <c r="T86" s="8" t="n"/>
      <c r="U86" s="11" t="n"/>
      <c r="V86" s="8" t="n"/>
      <c r="W86" s="8" t="n"/>
      <c r="X86" s="8" t="n"/>
      <c r="Y86" s="8" t="n"/>
      <c r="Z86" s="9" t="n"/>
      <c r="AA86" s="8" t="n"/>
      <c r="AB86" s="8" t="n"/>
      <c r="AC86" s="9" t="n"/>
      <c r="AD86" s="8" t="n"/>
      <c r="AE86" s="8" t="n"/>
      <c r="AF86" s="8" t="n"/>
    </row>
    <row r="87">
      <c r="A87" s="8" t="n"/>
      <c r="B87" s="8" t="n"/>
      <c r="C87" s="8" t="n"/>
      <c r="D87" s="8" t="n"/>
      <c r="E87" s="8" t="n"/>
      <c r="F87" s="8" t="n"/>
      <c r="G87" s="8" t="n"/>
      <c r="H87" s="8" t="n"/>
      <c r="I87" s="9" t="n"/>
      <c r="J87" s="8" t="n"/>
      <c r="K87" s="8" t="n"/>
      <c r="L87" s="8" t="n"/>
      <c r="M87" s="9" t="n"/>
      <c r="N87" s="8" t="n"/>
      <c r="O87" s="8" t="n"/>
      <c r="P87" s="10">
        <f>IF($B87="","",IF($G87="","Резерв не назначен",IF(OR($M87="",$N87="",$O87="",$N87="Не проверялось"),"Резерв назначен, не проверен",IF($N87="Вход и полномочия подтверждены","Резерв проверен",IF($N87="Подтверждено частично","Резерв проверен частично","Резерв не подтверждён")))))</f>
        <v/>
      </c>
      <c r="Q87" s="10">
        <f>IF($I87="","",$I87-TODAY())</f>
        <v/>
      </c>
      <c r="R87" s="10">
        <f>IF($I87="","",IF($Q87&lt;0,"Просрочено",IF($Q87&lt;=30,"До 30 дней",IF($Q87&lt;=60,"31–60 дней",IF($Q87&lt;=90,"61–90 дней","Более 90 дней")))))</f>
        <v/>
      </c>
      <c r="S87" s="10">
        <f>IF($B87="","",MIN(6,IF($T87="",2,$T87)+IF($G87="",2,IF(OR($M87="",$N87="",$O87="",$N87="Не проверялось"),1,IF($N87="Вход и полномочия подтверждены",0,1)))+IF($H87="",1,0)+IF($K87="Не проверено",1,0)))</f>
        <v/>
      </c>
      <c r="T87" s="8" t="n"/>
      <c r="U87" s="11" t="n"/>
      <c r="V87" s="8" t="n"/>
      <c r="W87" s="8" t="n"/>
      <c r="X87" s="8" t="n"/>
      <c r="Y87" s="8" t="n"/>
      <c r="Z87" s="9" t="n"/>
      <c r="AA87" s="8" t="n"/>
      <c r="AB87" s="8" t="n"/>
      <c r="AC87" s="9" t="n"/>
      <c r="AD87" s="8" t="n"/>
      <c r="AE87" s="8" t="n"/>
      <c r="AF87" s="8" t="n"/>
    </row>
    <row r="88">
      <c r="A88" s="8" t="n"/>
      <c r="B88" s="8" t="n"/>
      <c r="C88" s="8" t="n"/>
      <c r="D88" s="8" t="n"/>
      <c r="E88" s="8" t="n"/>
      <c r="F88" s="8" t="n"/>
      <c r="G88" s="8" t="n"/>
      <c r="H88" s="8" t="n"/>
      <c r="I88" s="9" t="n"/>
      <c r="J88" s="8" t="n"/>
      <c r="K88" s="8" t="n"/>
      <c r="L88" s="8" t="n"/>
      <c r="M88" s="9" t="n"/>
      <c r="N88" s="8" t="n"/>
      <c r="O88" s="8" t="n"/>
      <c r="P88" s="10">
        <f>IF($B88="","",IF($G88="","Резерв не назначен",IF(OR($M88="",$N88="",$O88="",$N88="Не проверялось"),"Резерв назначен, не проверен",IF($N88="Вход и полномочия подтверждены","Резерв проверен",IF($N88="Подтверждено частично","Резерв проверен частично","Резерв не подтверждён")))))</f>
        <v/>
      </c>
      <c r="Q88" s="10">
        <f>IF($I88="","",$I88-TODAY())</f>
        <v/>
      </c>
      <c r="R88" s="10">
        <f>IF($I88="","",IF($Q88&lt;0,"Просрочено",IF($Q88&lt;=30,"До 30 дней",IF($Q88&lt;=60,"31–60 дней",IF($Q88&lt;=90,"61–90 дней","Более 90 дней")))))</f>
        <v/>
      </c>
      <c r="S88" s="10">
        <f>IF($B88="","",MIN(6,IF($T88="",2,$T88)+IF($G88="",2,IF(OR($M88="",$N88="",$O88="",$N88="Не проверялось"),1,IF($N88="Вход и полномочия подтверждены",0,1)))+IF($H88="",1,0)+IF($K88="Не проверено",1,0)))</f>
        <v/>
      </c>
      <c r="T88" s="8" t="n"/>
      <c r="U88" s="11" t="n"/>
      <c r="V88" s="8" t="n"/>
      <c r="W88" s="8" t="n"/>
      <c r="X88" s="8" t="n"/>
      <c r="Y88" s="8" t="n"/>
      <c r="Z88" s="9" t="n"/>
      <c r="AA88" s="8" t="n"/>
      <c r="AB88" s="8" t="n"/>
      <c r="AC88" s="9" t="n"/>
      <c r="AD88" s="8" t="n"/>
      <c r="AE88" s="8" t="n"/>
      <c r="AF88" s="8" t="n"/>
    </row>
    <row r="89">
      <c r="A89" s="8" t="n"/>
      <c r="B89" s="8" t="n"/>
      <c r="C89" s="8" t="n"/>
      <c r="D89" s="8" t="n"/>
      <c r="E89" s="8" t="n"/>
      <c r="F89" s="8" t="n"/>
      <c r="G89" s="8" t="n"/>
      <c r="H89" s="8" t="n"/>
      <c r="I89" s="9" t="n"/>
      <c r="J89" s="8" t="n"/>
      <c r="K89" s="8" t="n"/>
      <c r="L89" s="8" t="n"/>
      <c r="M89" s="9" t="n"/>
      <c r="N89" s="8" t="n"/>
      <c r="O89" s="8" t="n"/>
      <c r="P89" s="10">
        <f>IF($B89="","",IF($G89="","Резерв не назначен",IF(OR($M89="",$N89="",$O89="",$N89="Не проверялось"),"Резерв назначен, не проверен",IF($N89="Вход и полномочия подтверждены","Резерв проверен",IF($N89="Подтверждено частично","Резерв проверен частично","Резерв не подтверждён")))))</f>
        <v/>
      </c>
      <c r="Q89" s="10">
        <f>IF($I89="","",$I89-TODAY())</f>
        <v/>
      </c>
      <c r="R89" s="10">
        <f>IF($I89="","",IF($Q89&lt;0,"Просрочено",IF($Q89&lt;=30,"До 30 дней",IF($Q89&lt;=60,"31–60 дней",IF($Q89&lt;=90,"61–90 дней","Более 90 дней")))))</f>
        <v/>
      </c>
      <c r="S89" s="10">
        <f>IF($B89="","",MIN(6,IF($T89="",2,$T89)+IF($G89="",2,IF(OR($M89="",$N89="",$O89="",$N89="Не проверялось"),1,IF($N89="Вход и полномочия подтверждены",0,1)))+IF($H89="",1,0)+IF($K89="Не проверено",1,0)))</f>
        <v/>
      </c>
      <c r="T89" s="8" t="n"/>
      <c r="U89" s="11" t="n"/>
      <c r="V89" s="8" t="n"/>
      <c r="W89" s="8" t="n"/>
      <c r="X89" s="8" t="n"/>
      <c r="Y89" s="8" t="n"/>
      <c r="Z89" s="9" t="n"/>
      <c r="AA89" s="8" t="n"/>
      <c r="AB89" s="8" t="n"/>
      <c r="AC89" s="9" t="n"/>
      <c r="AD89" s="8" t="n"/>
      <c r="AE89" s="8" t="n"/>
      <c r="AF89" s="8" t="n"/>
    </row>
    <row r="90">
      <c r="A90" s="8" t="n"/>
      <c r="B90" s="8" t="n"/>
      <c r="C90" s="8" t="n"/>
      <c r="D90" s="8" t="n"/>
      <c r="E90" s="8" t="n"/>
      <c r="F90" s="8" t="n"/>
      <c r="G90" s="8" t="n"/>
      <c r="H90" s="8" t="n"/>
      <c r="I90" s="9" t="n"/>
      <c r="J90" s="8" t="n"/>
      <c r="K90" s="8" t="n"/>
      <c r="L90" s="8" t="n"/>
      <c r="M90" s="9" t="n"/>
      <c r="N90" s="8" t="n"/>
      <c r="O90" s="8" t="n"/>
      <c r="P90" s="10">
        <f>IF($B90="","",IF($G90="","Резерв не назначен",IF(OR($M90="",$N90="",$O90="",$N90="Не проверялось"),"Резерв назначен, не проверен",IF($N90="Вход и полномочия подтверждены","Резерв проверен",IF($N90="Подтверждено частично","Резерв проверен частично","Резерв не подтверждён")))))</f>
        <v/>
      </c>
      <c r="Q90" s="10">
        <f>IF($I90="","",$I90-TODAY())</f>
        <v/>
      </c>
      <c r="R90" s="10">
        <f>IF($I90="","",IF($Q90&lt;0,"Просрочено",IF($Q90&lt;=30,"До 30 дней",IF($Q90&lt;=60,"31–60 дней",IF($Q90&lt;=90,"61–90 дней","Более 90 дней")))))</f>
        <v/>
      </c>
      <c r="S90" s="10">
        <f>IF($B90="","",MIN(6,IF($T90="",2,$T90)+IF($G90="",2,IF(OR($M90="",$N90="",$O90="",$N90="Не проверялось"),1,IF($N90="Вход и полномочия подтверждены",0,1)))+IF($H90="",1,0)+IF($K90="Не проверено",1,0)))</f>
        <v/>
      </c>
      <c r="T90" s="8" t="n"/>
      <c r="U90" s="11" t="n"/>
      <c r="V90" s="8" t="n"/>
      <c r="W90" s="8" t="n"/>
      <c r="X90" s="8" t="n"/>
      <c r="Y90" s="8" t="n"/>
      <c r="Z90" s="9" t="n"/>
      <c r="AA90" s="8" t="n"/>
      <c r="AB90" s="8" t="n"/>
      <c r="AC90" s="9" t="n"/>
      <c r="AD90" s="8" t="n"/>
      <c r="AE90" s="8" t="n"/>
      <c r="AF90" s="8" t="n"/>
    </row>
    <row r="91">
      <c r="A91" s="8" t="n"/>
      <c r="B91" s="8" t="n"/>
      <c r="C91" s="8" t="n"/>
      <c r="D91" s="8" t="n"/>
      <c r="E91" s="8" t="n"/>
      <c r="F91" s="8" t="n"/>
      <c r="G91" s="8" t="n"/>
      <c r="H91" s="8" t="n"/>
      <c r="I91" s="9" t="n"/>
      <c r="J91" s="8" t="n"/>
      <c r="K91" s="8" t="n"/>
      <c r="L91" s="8" t="n"/>
      <c r="M91" s="9" t="n"/>
      <c r="N91" s="8" t="n"/>
      <c r="O91" s="8" t="n"/>
      <c r="P91" s="10">
        <f>IF($B91="","",IF($G91="","Резерв не назначен",IF(OR($M91="",$N91="",$O91="",$N91="Не проверялось"),"Резерв назначен, не проверен",IF($N91="Вход и полномочия подтверждены","Резерв проверен",IF($N91="Подтверждено частично","Резерв проверен частично","Резерв не подтверждён")))))</f>
        <v/>
      </c>
      <c r="Q91" s="10">
        <f>IF($I91="","",$I91-TODAY())</f>
        <v/>
      </c>
      <c r="R91" s="10">
        <f>IF($I91="","",IF($Q91&lt;0,"Просрочено",IF($Q91&lt;=30,"До 30 дней",IF($Q91&lt;=60,"31–60 дней",IF($Q91&lt;=90,"61–90 дней","Более 90 дней")))))</f>
        <v/>
      </c>
      <c r="S91" s="10">
        <f>IF($B91="","",MIN(6,IF($T91="",2,$T91)+IF($G91="",2,IF(OR($M91="",$N91="",$O91="",$N91="Не проверялось"),1,IF($N91="Вход и полномочия подтверждены",0,1)))+IF($H91="",1,0)+IF($K91="Не проверено",1,0)))</f>
        <v/>
      </c>
      <c r="T91" s="8" t="n"/>
      <c r="U91" s="11" t="n"/>
      <c r="V91" s="8" t="n"/>
      <c r="W91" s="8" t="n"/>
      <c r="X91" s="8" t="n"/>
      <c r="Y91" s="8" t="n"/>
      <c r="Z91" s="9" t="n"/>
      <c r="AA91" s="8" t="n"/>
      <c r="AB91" s="8" t="n"/>
      <c r="AC91" s="9" t="n"/>
      <c r="AD91" s="8" t="n"/>
      <c r="AE91" s="8" t="n"/>
      <c r="AF91" s="8" t="n"/>
    </row>
    <row r="92">
      <c r="A92" s="8" t="n"/>
      <c r="B92" s="8" t="n"/>
      <c r="C92" s="8" t="n"/>
      <c r="D92" s="8" t="n"/>
      <c r="E92" s="8" t="n"/>
      <c r="F92" s="8" t="n"/>
      <c r="G92" s="8" t="n"/>
      <c r="H92" s="8" t="n"/>
      <c r="I92" s="9" t="n"/>
      <c r="J92" s="8" t="n"/>
      <c r="K92" s="8" t="n"/>
      <c r="L92" s="8" t="n"/>
      <c r="M92" s="9" t="n"/>
      <c r="N92" s="8" t="n"/>
      <c r="O92" s="8" t="n"/>
      <c r="P92" s="10">
        <f>IF($B92="","",IF($G92="","Резерв не назначен",IF(OR($M92="",$N92="",$O92="",$N92="Не проверялось"),"Резерв назначен, не проверен",IF($N92="Вход и полномочия подтверждены","Резерв проверен",IF($N92="Подтверждено частично","Резерв проверен частично","Резерв не подтверждён")))))</f>
        <v/>
      </c>
      <c r="Q92" s="10">
        <f>IF($I92="","",$I92-TODAY())</f>
        <v/>
      </c>
      <c r="R92" s="10">
        <f>IF($I92="","",IF($Q92&lt;0,"Просрочено",IF($Q92&lt;=30,"До 30 дней",IF($Q92&lt;=60,"31–60 дней",IF($Q92&lt;=90,"61–90 дней","Более 90 дней")))))</f>
        <v/>
      </c>
      <c r="S92" s="10">
        <f>IF($B92="","",MIN(6,IF($T92="",2,$T92)+IF($G92="",2,IF(OR($M92="",$N92="",$O92="",$N92="Не проверялось"),1,IF($N92="Вход и полномочия подтверждены",0,1)))+IF($H92="",1,0)+IF($K92="Не проверено",1,0)))</f>
        <v/>
      </c>
      <c r="T92" s="8" t="n"/>
      <c r="U92" s="11" t="n"/>
      <c r="V92" s="8" t="n"/>
      <c r="W92" s="8" t="n"/>
      <c r="X92" s="8" t="n"/>
      <c r="Y92" s="8" t="n"/>
      <c r="Z92" s="9" t="n"/>
      <c r="AA92" s="8" t="n"/>
      <c r="AB92" s="8" t="n"/>
      <c r="AC92" s="9" t="n"/>
      <c r="AD92" s="8" t="n"/>
      <c r="AE92" s="8" t="n"/>
      <c r="AF92" s="8" t="n"/>
    </row>
    <row r="93">
      <c r="A93" s="8" t="n"/>
      <c r="B93" s="8" t="n"/>
      <c r="C93" s="8" t="n"/>
      <c r="D93" s="8" t="n"/>
      <c r="E93" s="8" t="n"/>
      <c r="F93" s="8" t="n"/>
      <c r="G93" s="8" t="n"/>
      <c r="H93" s="8" t="n"/>
      <c r="I93" s="9" t="n"/>
      <c r="J93" s="8" t="n"/>
      <c r="K93" s="8" t="n"/>
      <c r="L93" s="8" t="n"/>
      <c r="M93" s="9" t="n"/>
      <c r="N93" s="8" t="n"/>
      <c r="O93" s="8" t="n"/>
      <c r="P93" s="10">
        <f>IF($B93="","",IF($G93="","Резерв не назначен",IF(OR($M93="",$N93="",$O93="",$N93="Не проверялось"),"Резерв назначен, не проверен",IF($N93="Вход и полномочия подтверждены","Резерв проверен",IF($N93="Подтверждено частично","Резерв проверен частично","Резерв не подтверждён")))))</f>
        <v/>
      </c>
      <c r="Q93" s="10">
        <f>IF($I93="","",$I93-TODAY())</f>
        <v/>
      </c>
      <c r="R93" s="10">
        <f>IF($I93="","",IF($Q93&lt;0,"Просрочено",IF($Q93&lt;=30,"До 30 дней",IF($Q93&lt;=60,"31–60 дней",IF($Q93&lt;=90,"61–90 дней","Более 90 дней")))))</f>
        <v/>
      </c>
      <c r="S93" s="10">
        <f>IF($B93="","",MIN(6,IF($T93="",2,$T93)+IF($G93="",2,IF(OR($M93="",$N93="",$O93="",$N93="Не проверялось"),1,IF($N93="Вход и полномочия подтверждены",0,1)))+IF($H93="",1,0)+IF($K93="Не проверено",1,0)))</f>
        <v/>
      </c>
      <c r="T93" s="8" t="n"/>
      <c r="U93" s="11" t="n"/>
      <c r="V93" s="8" t="n"/>
      <c r="W93" s="8" t="n"/>
      <c r="X93" s="8" t="n"/>
      <c r="Y93" s="8" t="n"/>
      <c r="Z93" s="9" t="n"/>
      <c r="AA93" s="8" t="n"/>
      <c r="AB93" s="8" t="n"/>
      <c r="AC93" s="9" t="n"/>
      <c r="AD93" s="8" t="n"/>
      <c r="AE93" s="8" t="n"/>
      <c r="AF93" s="8" t="n"/>
    </row>
    <row r="94">
      <c r="A94" s="8" t="n"/>
      <c r="B94" s="8" t="n"/>
      <c r="C94" s="8" t="n"/>
      <c r="D94" s="8" t="n"/>
      <c r="E94" s="8" t="n"/>
      <c r="F94" s="8" t="n"/>
      <c r="G94" s="8" t="n"/>
      <c r="H94" s="8" t="n"/>
      <c r="I94" s="9" t="n"/>
      <c r="J94" s="8" t="n"/>
      <c r="K94" s="8" t="n"/>
      <c r="L94" s="8" t="n"/>
      <c r="M94" s="9" t="n"/>
      <c r="N94" s="8" t="n"/>
      <c r="O94" s="8" t="n"/>
      <c r="P94" s="10">
        <f>IF($B94="","",IF($G94="","Резерв не назначен",IF(OR($M94="",$N94="",$O94="",$N94="Не проверялось"),"Резерв назначен, не проверен",IF($N94="Вход и полномочия подтверждены","Резерв проверен",IF($N94="Подтверждено частично","Резерв проверен частично","Резерв не подтверждён")))))</f>
        <v/>
      </c>
      <c r="Q94" s="10">
        <f>IF($I94="","",$I94-TODAY())</f>
        <v/>
      </c>
      <c r="R94" s="10">
        <f>IF($I94="","",IF($Q94&lt;0,"Просрочено",IF($Q94&lt;=30,"До 30 дней",IF($Q94&lt;=60,"31–60 дней",IF($Q94&lt;=90,"61–90 дней","Более 90 дней")))))</f>
        <v/>
      </c>
      <c r="S94" s="10">
        <f>IF($B94="","",MIN(6,IF($T94="",2,$T94)+IF($G94="",2,IF(OR($M94="",$N94="",$O94="",$N94="Не проверялось"),1,IF($N94="Вход и полномочия подтверждены",0,1)))+IF($H94="",1,0)+IF($K94="Не проверено",1,0)))</f>
        <v/>
      </c>
      <c r="T94" s="8" t="n"/>
      <c r="U94" s="11" t="n"/>
      <c r="V94" s="8" t="n"/>
      <c r="W94" s="8" t="n"/>
      <c r="X94" s="8" t="n"/>
      <c r="Y94" s="8" t="n"/>
      <c r="Z94" s="9" t="n"/>
      <c r="AA94" s="8" t="n"/>
      <c r="AB94" s="8" t="n"/>
      <c r="AC94" s="9" t="n"/>
      <c r="AD94" s="8" t="n"/>
      <c r="AE94" s="8" t="n"/>
      <c r="AF94" s="8" t="n"/>
    </row>
    <row r="95">
      <c r="A95" s="8" t="n"/>
      <c r="B95" s="8" t="n"/>
      <c r="C95" s="8" t="n"/>
      <c r="D95" s="8" t="n"/>
      <c r="E95" s="8" t="n"/>
      <c r="F95" s="8" t="n"/>
      <c r="G95" s="8" t="n"/>
      <c r="H95" s="8" t="n"/>
      <c r="I95" s="9" t="n"/>
      <c r="J95" s="8" t="n"/>
      <c r="K95" s="8" t="n"/>
      <c r="L95" s="8" t="n"/>
      <c r="M95" s="9" t="n"/>
      <c r="N95" s="8" t="n"/>
      <c r="O95" s="8" t="n"/>
      <c r="P95" s="10">
        <f>IF($B95="","",IF($G95="","Резерв не назначен",IF(OR($M95="",$N95="",$O95="",$N95="Не проверялось"),"Резерв назначен, не проверен",IF($N95="Вход и полномочия подтверждены","Резерв проверен",IF($N95="Подтверждено частично","Резерв проверен частично","Резерв не подтверждён")))))</f>
        <v/>
      </c>
      <c r="Q95" s="10">
        <f>IF($I95="","",$I95-TODAY())</f>
        <v/>
      </c>
      <c r="R95" s="10">
        <f>IF($I95="","",IF($Q95&lt;0,"Просрочено",IF($Q95&lt;=30,"До 30 дней",IF($Q95&lt;=60,"31–60 дней",IF($Q95&lt;=90,"61–90 дней","Более 90 дней")))))</f>
        <v/>
      </c>
      <c r="S95" s="10">
        <f>IF($B95="","",MIN(6,IF($T95="",2,$T95)+IF($G95="",2,IF(OR($M95="",$N95="",$O95="",$N95="Не проверялось"),1,IF($N95="Вход и полномочия подтверждены",0,1)))+IF($H95="",1,0)+IF($K95="Не проверено",1,0)))</f>
        <v/>
      </c>
      <c r="T95" s="8" t="n"/>
      <c r="U95" s="11" t="n"/>
      <c r="V95" s="8" t="n"/>
      <c r="W95" s="8" t="n"/>
      <c r="X95" s="8" t="n"/>
      <c r="Y95" s="8" t="n"/>
      <c r="Z95" s="9" t="n"/>
      <c r="AA95" s="8" t="n"/>
      <c r="AB95" s="8" t="n"/>
      <c r="AC95" s="9" t="n"/>
      <c r="AD95" s="8" t="n"/>
      <c r="AE95" s="8" t="n"/>
      <c r="AF95" s="8" t="n"/>
    </row>
    <row r="96">
      <c r="A96" s="8" t="n"/>
      <c r="B96" s="8" t="n"/>
      <c r="C96" s="8" t="n"/>
      <c r="D96" s="8" t="n"/>
      <c r="E96" s="8" t="n"/>
      <c r="F96" s="8" t="n"/>
      <c r="G96" s="8" t="n"/>
      <c r="H96" s="8" t="n"/>
      <c r="I96" s="9" t="n"/>
      <c r="J96" s="8" t="n"/>
      <c r="K96" s="8" t="n"/>
      <c r="L96" s="8" t="n"/>
      <c r="M96" s="9" t="n"/>
      <c r="N96" s="8" t="n"/>
      <c r="O96" s="8" t="n"/>
      <c r="P96" s="10">
        <f>IF($B96="","",IF($G96="","Резерв не назначен",IF(OR($M96="",$N96="",$O96="",$N96="Не проверялось"),"Резерв назначен, не проверен",IF($N96="Вход и полномочия подтверждены","Резерв проверен",IF($N96="Подтверждено частично","Резерв проверен частично","Резерв не подтверждён")))))</f>
        <v/>
      </c>
      <c r="Q96" s="10">
        <f>IF($I96="","",$I96-TODAY())</f>
        <v/>
      </c>
      <c r="R96" s="10">
        <f>IF($I96="","",IF($Q96&lt;0,"Просрочено",IF($Q96&lt;=30,"До 30 дней",IF($Q96&lt;=60,"31–60 дней",IF($Q96&lt;=90,"61–90 дней","Более 90 дней")))))</f>
        <v/>
      </c>
      <c r="S96" s="10">
        <f>IF($B96="","",MIN(6,IF($T96="",2,$T96)+IF($G96="",2,IF(OR($M96="",$N96="",$O96="",$N96="Не проверялось"),1,IF($N96="Вход и полномочия подтверждены",0,1)))+IF($H96="",1,0)+IF($K96="Не проверено",1,0)))</f>
        <v/>
      </c>
      <c r="T96" s="8" t="n"/>
      <c r="U96" s="11" t="n"/>
      <c r="V96" s="8" t="n"/>
      <c r="W96" s="8" t="n"/>
      <c r="X96" s="8" t="n"/>
      <c r="Y96" s="8" t="n"/>
      <c r="Z96" s="9" t="n"/>
      <c r="AA96" s="8" t="n"/>
      <c r="AB96" s="8" t="n"/>
      <c r="AC96" s="9" t="n"/>
      <c r="AD96" s="8" t="n"/>
      <c r="AE96" s="8" t="n"/>
      <c r="AF96" s="8" t="n"/>
    </row>
    <row r="97">
      <c r="A97" s="8" t="n"/>
      <c r="B97" s="8" t="n"/>
      <c r="C97" s="8" t="n"/>
      <c r="D97" s="8" t="n"/>
      <c r="E97" s="8" t="n"/>
      <c r="F97" s="8" t="n"/>
      <c r="G97" s="8" t="n"/>
      <c r="H97" s="8" t="n"/>
      <c r="I97" s="9" t="n"/>
      <c r="J97" s="8" t="n"/>
      <c r="K97" s="8" t="n"/>
      <c r="L97" s="8" t="n"/>
      <c r="M97" s="9" t="n"/>
      <c r="N97" s="8" t="n"/>
      <c r="O97" s="8" t="n"/>
      <c r="P97" s="10">
        <f>IF($B97="","",IF($G97="","Резерв не назначен",IF(OR($M97="",$N97="",$O97="",$N97="Не проверялось"),"Резерв назначен, не проверен",IF($N97="Вход и полномочия подтверждены","Резерв проверен",IF($N97="Подтверждено частично","Резерв проверен частично","Резерв не подтверждён")))))</f>
        <v/>
      </c>
      <c r="Q97" s="10">
        <f>IF($I97="","",$I97-TODAY())</f>
        <v/>
      </c>
      <c r="R97" s="10">
        <f>IF($I97="","",IF($Q97&lt;0,"Просрочено",IF($Q97&lt;=30,"До 30 дней",IF($Q97&lt;=60,"31–60 дней",IF($Q97&lt;=90,"61–90 дней","Более 90 дней")))))</f>
        <v/>
      </c>
      <c r="S97" s="10">
        <f>IF($B97="","",MIN(6,IF($T97="",2,$T97)+IF($G97="",2,IF(OR($M97="",$N97="",$O97="",$N97="Не проверялось"),1,IF($N97="Вход и полномочия подтверждены",0,1)))+IF($H97="",1,0)+IF($K97="Не проверено",1,0)))</f>
        <v/>
      </c>
      <c r="T97" s="8" t="n"/>
      <c r="U97" s="11" t="n"/>
      <c r="V97" s="8" t="n"/>
      <c r="W97" s="8" t="n"/>
      <c r="X97" s="8" t="n"/>
      <c r="Y97" s="8" t="n"/>
      <c r="Z97" s="9" t="n"/>
      <c r="AA97" s="8" t="n"/>
      <c r="AB97" s="8" t="n"/>
      <c r="AC97" s="9" t="n"/>
      <c r="AD97" s="8" t="n"/>
      <c r="AE97" s="8" t="n"/>
      <c r="AF97" s="8" t="n"/>
    </row>
    <row r="98">
      <c r="A98" s="8" t="n"/>
      <c r="B98" s="8" t="n"/>
      <c r="C98" s="8" t="n"/>
      <c r="D98" s="8" t="n"/>
      <c r="E98" s="8" t="n"/>
      <c r="F98" s="8" t="n"/>
      <c r="G98" s="8" t="n"/>
      <c r="H98" s="8" t="n"/>
      <c r="I98" s="9" t="n"/>
      <c r="J98" s="8" t="n"/>
      <c r="K98" s="8" t="n"/>
      <c r="L98" s="8" t="n"/>
      <c r="M98" s="9" t="n"/>
      <c r="N98" s="8" t="n"/>
      <c r="O98" s="8" t="n"/>
      <c r="P98" s="10">
        <f>IF($B98="","",IF($G98="","Резерв не назначен",IF(OR($M98="",$N98="",$O98="",$N98="Не проверялось"),"Резерв назначен, не проверен",IF($N98="Вход и полномочия подтверждены","Резерв проверен",IF($N98="Подтверждено частично","Резерв проверен частично","Резерв не подтверждён")))))</f>
        <v/>
      </c>
      <c r="Q98" s="10">
        <f>IF($I98="","",$I98-TODAY())</f>
        <v/>
      </c>
      <c r="R98" s="10">
        <f>IF($I98="","",IF($Q98&lt;0,"Просрочено",IF($Q98&lt;=30,"До 30 дней",IF($Q98&lt;=60,"31–60 дней",IF($Q98&lt;=90,"61–90 дней","Более 90 дней")))))</f>
        <v/>
      </c>
      <c r="S98" s="10">
        <f>IF($B98="","",MIN(6,IF($T98="",2,$T98)+IF($G98="",2,IF(OR($M98="",$N98="",$O98="",$N98="Не проверялось"),1,IF($N98="Вход и полномочия подтверждены",0,1)))+IF($H98="",1,0)+IF($K98="Не проверено",1,0)))</f>
        <v/>
      </c>
      <c r="T98" s="8" t="n"/>
      <c r="U98" s="11" t="n"/>
      <c r="V98" s="8" t="n"/>
      <c r="W98" s="8" t="n"/>
      <c r="X98" s="8" t="n"/>
      <c r="Y98" s="8" t="n"/>
      <c r="Z98" s="9" t="n"/>
      <c r="AA98" s="8" t="n"/>
      <c r="AB98" s="8" t="n"/>
      <c r="AC98" s="9" t="n"/>
      <c r="AD98" s="8" t="n"/>
      <c r="AE98" s="8" t="n"/>
      <c r="AF98" s="8" t="n"/>
    </row>
    <row r="99">
      <c r="A99" s="8" t="n"/>
      <c r="B99" s="8" t="n"/>
      <c r="C99" s="8" t="n"/>
      <c r="D99" s="8" t="n"/>
      <c r="E99" s="8" t="n"/>
      <c r="F99" s="8" t="n"/>
      <c r="G99" s="8" t="n"/>
      <c r="H99" s="8" t="n"/>
      <c r="I99" s="9" t="n"/>
      <c r="J99" s="8" t="n"/>
      <c r="K99" s="8" t="n"/>
      <c r="L99" s="8" t="n"/>
      <c r="M99" s="9" t="n"/>
      <c r="N99" s="8" t="n"/>
      <c r="O99" s="8" t="n"/>
      <c r="P99" s="10">
        <f>IF($B99="","",IF($G99="","Резерв не назначен",IF(OR($M99="",$N99="",$O99="",$N99="Не проверялось"),"Резерв назначен, не проверен",IF($N99="Вход и полномочия подтверждены","Резерв проверен",IF($N99="Подтверждено частично","Резерв проверен частично","Резерв не подтверждён")))))</f>
        <v/>
      </c>
      <c r="Q99" s="10">
        <f>IF($I99="","",$I99-TODAY())</f>
        <v/>
      </c>
      <c r="R99" s="10">
        <f>IF($I99="","",IF($Q99&lt;0,"Просрочено",IF($Q99&lt;=30,"До 30 дней",IF($Q99&lt;=60,"31–60 дней",IF($Q99&lt;=90,"61–90 дней","Более 90 дней")))))</f>
        <v/>
      </c>
      <c r="S99" s="10">
        <f>IF($B99="","",MIN(6,IF($T99="",2,$T99)+IF($G99="",2,IF(OR($M99="",$N99="",$O99="",$N99="Не проверялось"),1,IF($N99="Вход и полномочия подтверждены",0,1)))+IF($H99="",1,0)+IF($K99="Не проверено",1,0)))</f>
        <v/>
      </c>
      <c r="T99" s="8" t="n"/>
      <c r="U99" s="11" t="n"/>
      <c r="V99" s="8" t="n"/>
      <c r="W99" s="8" t="n"/>
      <c r="X99" s="8" t="n"/>
      <c r="Y99" s="8" t="n"/>
      <c r="Z99" s="9" t="n"/>
      <c r="AA99" s="8" t="n"/>
      <c r="AB99" s="8" t="n"/>
      <c r="AC99" s="9" t="n"/>
      <c r="AD99" s="8" t="n"/>
      <c r="AE99" s="8" t="n"/>
      <c r="AF99" s="8" t="n"/>
    </row>
    <row r="100">
      <c r="A100" s="8" t="n"/>
      <c r="B100" s="8" t="n"/>
      <c r="C100" s="8" t="n"/>
      <c r="D100" s="8" t="n"/>
      <c r="E100" s="8" t="n"/>
      <c r="F100" s="8" t="n"/>
      <c r="G100" s="8" t="n"/>
      <c r="H100" s="8" t="n"/>
      <c r="I100" s="9" t="n"/>
      <c r="J100" s="8" t="n"/>
      <c r="K100" s="8" t="n"/>
      <c r="L100" s="8" t="n"/>
      <c r="M100" s="9" t="n"/>
      <c r="N100" s="8" t="n"/>
      <c r="O100" s="8" t="n"/>
      <c r="P100" s="10">
        <f>IF($B100="","",IF($G100="","Резерв не назначен",IF(OR($M100="",$N100="",$O100="",$N100="Не проверялось"),"Резерв назначен, не проверен",IF($N100="Вход и полномочия подтверждены","Резерв проверен",IF($N100="Подтверждено частично","Резерв проверен частично","Резерв не подтверждён")))))</f>
        <v/>
      </c>
      <c r="Q100" s="10">
        <f>IF($I100="","",$I100-TODAY())</f>
        <v/>
      </c>
      <c r="R100" s="10">
        <f>IF($I100="","",IF($Q100&lt;0,"Просрочено",IF($Q100&lt;=30,"До 30 дней",IF($Q100&lt;=60,"31–60 дней",IF($Q100&lt;=90,"61–90 дней","Более 90 дней")))))</f>
        <v/>
      </c>
      <c r="S100" s="10">
        <f>IF($B100="","",MIN(6,IF($T100="",2,$T100)+IF($G100="",2,IF(OR($M100="",$N100="",$O100="",$N100="Не проверялось"),1,IF($N100="Вход и полномочия подтверждены",0,1)))+IF($H100="",1,0)+IF($K100="Не проверено",1,0)))</f>
        <v/>
      </c>
      <c r="T100" s="8" t="n"/>
      <c r="U100" s="11" t="n"/>
      <c r="V100" s="8" t="n"/>
      <c r="W100" s="8" t="n"/>
      <c r="X100" s="8" t="n"/>
      <c r="Y100" s="8" t="n"/>
      <c r="Z100" s="9" t="n"/>
      <c r="AA100" s="8" t="n"/>
      <c r="AB100" s="8" t="n"/>
      <c r="AC100" s="9" t="n"/>
      <c r="AD100" s="8" t="n"/>
      <c r="AE100" s="8" t="n"/>
      <c r="AF100" s="8" t="n"/>
    </row>
    <row r="101">
      <c r="A101" s="8" t="n"/>
      <c r="B101" s="8" t="n"/>
      <c r="C101" s="8" t="n"/>
      <c r="D101" s="8" t="n"/>
      <c r="E101" s="8" t="n"/>
      <c r="F101" s="8" t="n"/>
      <c r="G101" s="8" t="n"/>
      <c r="H101" s="8" t="n"/>
      <c r="I101" s="9" t="n"/>
      <c r="J101" s="8" t="n"/>
      <c r="K101" s="8" t="n"/>
      <c r="L101" s="8" t="n"/>
      <c r="M101" s="9" t="n"/>
      <c r="N101" s="8" t="n"/>
      <c r="O101" s="8" t="n"/>
      <c r="P101" s="10">
        <f>IF($B101="","",IF($G101="","Резерв не назначен",IF(OR($M101="",$N101="",$O101="",$N101="Не проверялось"),"Резерв назначен, не проверен",IF($N101="Вход и полномочия подтверждены","Резерв проверен",IF($N101="Подтверждено частично","Резерв проверен частично","Резерв не подтверждён")))))</f>
        <v/>
      </c>
      <c r="Q101" s="10">
        <f>IF($I101="","",$I101-TODAY())</f>
        <v/>
      </c>
      <c r="R101" s="10">
        <f>IF($I101="","",IF($Q101&lt;0,"Просрочено",IF($Q101&lt;=30,"До 30 дней",IF($Q101&lt;=60,"31–60 дней",IF($Q101&lt;=90,"61–90 дней","Более 90 дней")))))</f>
        <v/>
      </c>
      <c r="S101" s="10">
        <f>IF($B101="","",MIN(6,IF($T101="",2,$T101)+IF($G101="",2,IF(OR($M101="",$N101="",$O101="",$N101="Не проверялось"),1,IF($N101="Вход и полномочия подтверждены",0,1)))+IF($H101="",1,0)+IF($K101="Не проверено",1,0)))</f>
        <v/>
      </c>
      <c r="T101" s="8" t="n"/>
      <c r="U101" s="11" t="n"/>
      <c r="V101" s="8" t="n"/>
      <c r="W101" s="8" t="n"/>
      <c r="X101" s="8" t="n"/>
      <c r="Y101" s="8" t="n"/>
      <c r="Z101" s="9" t="n"/>
      <c r="AA101" s="8" t="n"/>
      <c r="AB101" s="8" t="n"/>
      <c r="AC101" s="9" t="n"/>
      <c r="AD101" s="8" t="n"/>
      <c r="AE101" s="8" t="n"/>
      <c r="AF101" s="8" t="n"/>
    </row>
  </sheetData>
  <autoFilter ref="A1:AF101"/>
  <conditionalFormatting sqref="P2:P101">
    <cfRule type="expression" priority="1" dxfId="0" stopIfTrue="0">
      <formula>$P2="Резерв не назначен"</formula>
    </cfRule>
    <cfRule type="expression" priority="2" dxfId="1" stopIfTrue="0">
      <formula>$P2="Резерв назначен, не проверен"</formula>
    </cfRule>
    <cfRule type="expression" priority="3" dxfId="2" stopIfTrue="0">
      <formula>$P2="Резерв проверен"</formula>
    </cfRule>
  </conditionalFormatting>
  <conditionalFormatting sqref="R2:R101">
    <cfRule type="expression" priority="4" dxfId="0" stopIfTrue="0">
      <formula>$R2="Просрочено"</formula>
    </cfRule>
    <cfRule type="expression" priority="5" dxfId="1" stopIfTrue="0">
      <formula>$R2="До 30 дней"</formula>
    </cfRule>
  </conditionalFormatting>
  <conditionalFormatting sqref="S2:S101">
    <cfRule type="expression" priority="6" dxfId="0" stopIfTrue="0">
      <formula>AND($S2&lt;&gt;"",$S2&gt;=5)</formula>
    </cfRule>
  </conditionalFormatting>
  <dataValidations count="7">
    <dataValidation sqref="D2:D101" showDropDown="0" showInputMessage="0" showErrorMessage="0" allowBlank="1" errorTitle="Значение вне списка" error="Выберите значение из списка." type="list">
      <formula1>"ООО (юрлицо),ИП,Директор (физлицо),Сотрудник (физлицо),Подрядчик,Неизвестно"</formula1>
    </dataValidation>
    <dataValidation sqref="K2:K101" showDropDown="0" showInputMessage="0" showErrorMessage="0" allowBlank="1" errorTitle="Значение вне списка" error="Выберите значение из списка." type="list">
      <formula1>"Не проверено,Со слов администратора,Контроль подтверждён"</formula1>
    </dataValidation>
    <dataValidation sqref="N2:N101" showDropDown="0" showInputMessage="0" showErrorMessage="0" allowBlank="1" errorTitle="Значение вне списка" error="Выберите значение из списка." type="list">
      <formula1>"Вход и полномочия подтверждены,Подтверждено частично,Вход не удался,Не проверялось"</formula1>
    </dataValidation>
    <dataValidation sqref="T2:T101" showDropDown="0" showInputMessage="0" showErrorMessage="0" allowBlank="1" errorTitle="Значение вне списка" error="Выберите значение из списка." type="list">
      <formula1>"1,2,3"</formula1>
    </dataValidation>
    <dataValidation sqref="W2:W101" showDropDown="0" showInputMessage="0" showErrorMessage="0" allowBlank="1" errorTitle="Значение вне списка" error="Выберите значение из списка." type="list">
      <formula1>"Да,Нет,Неизвестно"</formula1>
    </dataValidation>
    <dataValidation sqref="AB2:AB101" showDropDown="0" showInputMessage="0" showErrorMessage="0" allowBlank="1" errorTitle="Значение вне списка" error="Выберите значение из списка." type="list">
      <formula1>"Пройдена,В процессе,Не пройдена,Не проверено,Неприменимо"</formula1>
    </dataValidation>
    <dataValidation sqref="AD2:AD101" showDropDown="0" showInputMessage="0" showErrorMessage="0" allowBlank="1" errorTitle="Значение вне списка" error="Выберите значение из списка." type="list">
      <formula1>"Госуслуги (ЕСИА),Через регистратора,Документы юрлица,Иное — описать в примечании"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9"/>
  <sheetViews>
    <sheetView workbookViewId="0">
      <pane xSplit="2" ySplit="4" topLeftCell="C5" activePane="bottomRight" state="frozen"/>
      <selection pane="topRight"/>
      <selection pane="bottomLeft"/>
      <selection pane="bottom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26" customWidth="1" min="2" max="2"/>
    <col width="24" customWidth="1" min="3" max="3"/>
    <col width="18" customWidth="1" min="4" max="4"/>
    <col width="24" customWidth="1" min="5" max="5"/>
    <col width="20" customWidth="1" min="6" max="6"/>
    <col width="20" customWidth="1" min="7" max="7"/>
    <col width="34" customWidth="1" min="8" max="8"/>
    <col width="14" customWidth="1" min="9" max="9"/>
    <col width="20" customWidth="1" min="10" max="10"/>
    <col width="20" customWidth="1" min="11" max="11"/>
    <col width="30" customWidth="1" min="12" max="12"/>
    <col width="14" customWidth="1" min="13" max="13"/>
    <col width="24" customWidth="1" min="14" max="14"/>
    <col width="24" customWidth="1" min="15" max="15"/>
    <col width="24" customWidth="1" min="16" max="16"/>
    <col width="12" customWidth="1" min="17" max="17"/>
    <col width="14" customWidth="1" min="18" max="18"/>
    <col width="18" customWidth="1" min="19" max="19"/>
    <col width="12" customWidth="1" min="20" max="20"/>
    <col width="12" customWidth="1" min="21" max="21"/>
    <col width="18" customWidth="1" min="22" max="22"/>
    <col width="14" customWidth="1" min="23" max="23"/>
    <col width="22" customWidth="1" min="24" max="24"/>
    <col width="26" customWidth="1" min="25" max="25"/>
    <col width="16" customWidth="1" min="26" max="26"/>
    <col width="26" customWidth="1" min="27" max="27"/>
    <col width="20" customWidth="1" min="28" max="28"/>
    <col width="14" customWidth="1" min="29" max="29"/>
    <col width="26" customWidth="1" min="30" max="30"/>
    <col width="24" customWidth="1" min="31" max="31"/>
    <col width="30" customWidth="1" min="32" max="32"/>
  </cols>
  <sheetData>
    <row r="1">
      <c r="A1" s="1" t="inlineStr">
        <is>
          <t>УЧЕБНЫЙ ПРИМЕР — условные значения</t>
        </is>
      </c>
    </row>
    <row r="2">
      <c r="A2" s="7" t="inlineStr">
        <is>
          <t>Названия, роли и даты вымышлены и приведены только как образец заполнения. Это не сведения о клиентах и не кейс компании. Лист в расчёты листа «Сводка» не входит — там считается только лист «Реестр».</t>
        </is>
      </c>
    </row>
    <row r="4" ht="46" customHeight="1">
      <c r="A4" s="4" t="inlineStr">
        <is>
          <t>ID</t>
        </is>
      </c>
      <c r="B4" s="4" t="inlineStr">
        <is>
          <t>Ресурс</t>
        </is>
      </c>
      <c r="C4" s="4" t="inlineStr">
        <is>
          <t>Назначение</t>
        </is>
      </c>
      <c r="D4" s="4" t="inlineStr">
        <is>
          <t>Сторона договора</t>
        </is>
      </c>
      <c r="E4" s="4" t="inlineStr">
        <is>
          <t>Аккаунт-владелец</t>
        </is>
      </c>
      <c r="F4" s="4" t="inlineStr">
        <is>
          <t>Основной администратор</t>
        </is>
      </c>
      <c r="G4" s="4" t="inlineStr">
        <is>
          <t>Резервный администратор</t>
        </is>
      </c>
      <c r="H4" s="4" t="inlineStr">
        <is>
          <t>Независимый канал восстановления</t>
        </is>
      </c>
      <c r="I4" s="4" t="inlineStr">
        <is>
          <t>Срок продления</t>
        </is>
      </c>
      <c r="J4" s="4" t="inlineStr">
        <is>
          <t>Ответственный</t>
        </is>
      </c>
      <c r="K4" s="4" t="inlineStr">
        <is>
          <t>Статус проверки</t>
        </is>
      </c>
      <c r="L4" s="4" t="inlineStr">
        <is>
          <t>Следующее действие</t>
        </is>
      </c>
      <c r="M4" s="4" t="inlineStr">
        <is>
          <t>Резерв проверен (дата)</t>
        </is>
      </c>
      <c r="N4" s="4" t="inlineStr">
        <is>
          <t>Результат проверки</t>
        </is>
      </c>
      <c r="O4" s="4" t="inlineStr">
        <is>
          <t>Ссылка на протокол</t>
        </is>
      </c>
      <c r="P4" s="4" t="inlineStr">
        <is>
          <t>Состояние резерва</t>
        </is>
      </c>
      <c r="Q4" s="4" t="inlineStr">
        <is>
          <t>Дней до продления</t>
        </is>
      </c>
      <c r="R4" s="4" t="inlineStr">
        <is>
          <t>Окно продления</t>
        </is>
      </c>
      <c r="S4" s="4" t="inlineStr">
        <is>
          <t>Редакционный индикатор приоритета проверки</t>
        </is>
      </c>
      <c r="T4" s="4" t="inlineStr">
        <is>
          <t>Критичность (1–3)</t>
        </is>
      </c>
      <c r="U4" s="4" t="inlineStr">
        <is>
          <t>Стоимость, ₽</t>
        </is>
      </c>
      <c r="V4" s="4" t="inlineStr">
        <is>
          <t>Плательщик</t>
        </is>
      </c>
      <c r="W4" s="4" t="inlineStr">
        <is>
          <t>Автопродление</t>
        </is>
      </c>
      <c r="X4" s="4" t="inlineStr">
        <is>
          <t>Зависит от</t>
        </is>
      </c>
      <c r="Y4" s="4" t="inlineStr">
        <is>
          <t>Основание прав</t>
        </is>
      </c>
      <c r="Z4" s="4" t="inlineStr">
        <is>
          <t>Журнал проверок: дата последней проверки</t>
        </is>
      </c>
      <c r="AA4" s="4" t="inlineStr">
        <is>
          <t>Ссылка на протокол тестового восстановления</t>
        </is>
      </c>
      <c r="AB4" s="4" t="inlineStr">
        <is>
          <t>Статус идентификации домена</t>
        </is>
      </c>
      <c r="AC4" s="4" t="inlineStr">
        <is>
          <t>Дата идентификации</t>
        </is>
      </c>
      <c r="AD4" s="4" t="inlineStr">
        <is>
          <t>Способ подтверждения идентификации</t>
        </is>
      </c>
      <c r="AE4" s="4" t="inlineStr">
        <is>
          <t>ID секрета в защищённом хранилище</t>
        </is>
      </c>
      <c r="AF4" s="4" t="inlineStr">
        <is>
          <t>Примечания</t>
        </is>
      </c>
    </row>
    <row r="5" ht="60" customHeight="1">
      <c r="A5" s="8" t="inlineStr">
        <is>
          <t>А-01</t>
        </is>
      </c>
      <c r="B5" s="8" t="inlineStr">
        <is>
          <t>Домен company.example</t>
        </is>
      </c>
      <c r="C5" s="8" t="inlineStr">
        <is>
          <t>Сайт и корпоративная почта</t>
        </is>
      </c>
      <c r="D5" s="8" t="inlineStr">
        <is>
          <t>ООО (юрлицо)</t>
        </is>
      </c>
      <c r="E5" s="8" t="inlineStr">
        <is>
          <t>Учётная запись организации в кабинете регистратора</t>
        </is>
      </c>
      <c r="F5" s="8" t="inlineStr">
        <is>
          <t>ИТ-специалист компании</t>
        </is>
      </c>
      <c r="G5" s="8" t="inlineStr">
        <is>
          <t>Финансовый директор</t>
        </is>
      </c>
      <c r="H5" s="8" t="inlineStr">
        <is>
          <t>Корпоративная SIM-карта, оформленная на юрлицо, физически у финансового директора; резервный ящик на стороннем домене, доступ у двух сотрудников</t>
        </is>
      </c>
      <c r="I5" s="9" t="n">
        <v>46461</v>
      </c>
      <c r="J5" s="8" t="inlineStr">
        <is>
          <t>Директор по ИТ</t>
        </is>
      </c>
      <c r="K5" s="8" t="inlineStr">
        <is>
          <t>Контроль подтверждён</t>
        </is>
      </c>
      <c r="L5" s="8" t="inlineStr">
        <is>
          <t>Продлить не позднее 15.01.2027; повторить проверку резерва в марте</t>
        </is>
      </c>
      <c r="M5" s="9" t="n">
        <v>46268</v>
      </c>
      <c r="N5" s="8" t="inlineStr">
        <is>
          <t>Вход и полномочия подтверждены</t>
        </is>
      </c>
      <c r="O5" s="8" t="inlineStr">
        <is>
          <t>Протокол ПР-2026-11 (папка «Реестр/Протоколы»)</t>
        </is>
      </c>
      <c r="P5" s="10">
        <f>IF($B5="","",IF($G5="","Резерв не назначен",IF(OR($M5="",$N5="",$O5="",$N5="Не проверялось"),"Резерв назначен, не проверен",IF($N5="Вход и полномочия подтверждены","Резерв проверен",IF($N5="Подтверждено частично","Резерв проверен частично","Резерв не подтверждён")))))</f>
        <v/>
      </c>
      <c r="Q5" s="10">
        <f>IF($I5="","",$I5-TODAY())</f>
        <v/>
      </c>
      <c r="R5" s="10">
        <f>IF($I5="","",IF($Q5&lt;0,"Просрочено",IF($Q5&lt;=30,"До 30 дней",IF($Q5&lt;=60,"31–60 дней",IF($Q5&lt;=90,"61–90 дней","Более 90 дней")))))</f>
        <v/>
      </c>
      <c r="S5" s="10">
        <f>IF($B5="","",MIN(6,IF($T5="",2,$T5)+IF($G5="",2,IF(OR($M5="",$N5="",$O5="",$N5="Не проверялось"),1,IF($N5="Вход и полномочия подтверждены",0,1)))+IF($H5="",1,0)+IF($K5="Не проверено",1,0)))</f>
        <v/>
      </c>
      <c r="T5" s="8" t="n">
        <v>3</v>
      </c>
      <c r="U5" s="11" t="n">
        <v>1990</v>
      </c>
      <c r="V5" s="8" t="inlineStr">
        <is>
          <t>Расчётный счёт организации</t>
        </is>
      </c>
      <c r="W5" s="8" t="inlineStr">
        <is>
          <t>Да</t>
        </is>
      </c>
      <c r="X5" s="8" t="inlineStr">
        <is>
          <t>Не зависит от других активов реестра</t>
        </is>
      </c>
      <c r="Y5" s="8" t="inlineStr">
        <is>
          <t>Договор с регистратором на организацию</t>
        </is>
      </c>
      <c r="Z5" s="9" t="n">
        <v>46268</v>
      </c>
      <c r="AA5" s="8" t="inlineStr">
        <is>
          <t>—</t>
        </is>
      </c>
      <c r="AB5" s="8" t="inlineStr">
        <is>
          <t>Пройдена</t>
        </is>
      </c>
      <c r="AC5" s="9" t="n">
        <v>46254</v>
      </c>
      <c r="AD5" s="8" t="inlineStr">
        <is>
          <t>Через регистратора</t>
        </is>
      </c>
      <c r="AE5" s="8" t="inlineStr">
        <is>
          <t>Хранилище: запись DOM-01</t>
        </is>
      </c>
      <c r="AF5" s="8" t="inlineStr">
        <is>
          <t>Уведомления регистратора приходят на два корпоративных адреса</t>
        </is>
      </c>
    </row>
    <row r="6" ht="60" customHeight="1">
      <c r="A6" s="8" t="inlineStr">
        <is>
          <t>А-02</t>
        </is>
      </c>
      <c r="B6" s="8" t="inlineStr">
        <is>
          <t>Корпоративная почта на домене company.example</t>
        </is>
      </c>
      <c r="C6" s="8" t="inlineStr">
        <is>
          <t>Переписка, документы, вход в сервисы</t>
        </is>
      </c>
      <c r="D6" s="8" t="inlineStr">
        <is>
          <t>ООО (юрлицо)</t>
        </is>
      </c>
      <c r="E6" s="8" t="inlineStr">
        <is>
          <t>Служебный аккаунт-владелец организации</t>
        </is>
      </c>
      <c r="F6" s="8" t="inlineStr">
        <is>
          <t>ИТ-специалист компании</t>
        </is>
      </c>
      <c r="G6" s="8" t="inlineStr">
        <is>
          <t>Операционный директор</t>
        </is>
      </c>
      <c r="H6" s="8" t="inlineStr">
        <is>
          <t>Резервный ящик на стороннем домене, доступ у двух сотрудников; подтверждение владения доменом через DNS-запись</t>
        </is>
      </c>
      <c r="I6" s="9" t="n">
        <v>46296</v>
      </c>
      <c r="J6" s="8" t="inlineStr">
        <is>
          <t>Директор по ИТ</t>
        </is>
      </c>
      <c r="K6" s="8" t="inlineStr">
        <is>
          <t>Со слов администратора</t>
        </is>
      </c>
      <c r="L6" s="8" t="inlineStr">
        <is>
          <t>Проверить вход резервного администратора до 20.09.2026, оформить протокол</t>
        </is>
      </c>
      <c r="M6" s="9" t="n"/>
      <c r="N6" s="8" t="inlineStr">
        <is>
          <t>Не проверялось</t>
        </is>
      </c>
      <c r="O6" s="8" t="n"/>
      <c r="P6" s="10">
        <f>IF($B6="","",IF($G6="","Резерв не назначен",IF(OR($M6="",$N6="",$O6="",$N6="Не проверялось"),"Резерв назначен, не проверен",IF($N6="Вход и полномочия подтверждены","Резерв проверен",IF($N6="Подтверждено частично","Резерв проверен частично","Резерв не подтверждён")))))</f>
        <v/>
      </c>
      <c r="Q6" s="10">
        <f>IF($I6="","",$I6-TODAY())</f>
        <v/>
      </c>
      <c r="R6" s="10">
        <f>IF($I6="","",IF($Q6&lt;0,"Просрочено",IF($Q6&lt;=30,"До 30 дней",IF($Q6&lt;=60,"31–60 дней",IF($Q6&lt;=90,"61–90 дней","Более 90 дней")))))</f>
        <v/>
      </c>
      <c r="S6" s="10">
        <f>IF($B6="","",MIN(6,IF($T6="",2,$T6)+IF($G6="",2,IF(OR($M6="",$N6="",$O6="",$N6="Не проверялось"),1,IF($N6="Вход и полномочия подтверждены",0,1)))+IF($H6="",1,0)+IF($K6="Не проверено",1,0)))</f>
        <v/>
      </c>
      <c r="T6" s="8" t="n">
        <v>3</v>
      </c>
      <c r="U6" s="11" t="n">
        <v>21000</v>
      </c>
      <c r="V6" s="8" t="inlineStr">
        <is>
          <t>Расчётный счёт организации</t>
        </is>
      </c>
      <c r="W6" s="8" t="inlineStr">
        <is>
          <t>Да</t>
        </is>
      </c>
      <c r="X6" s="8" t="inlineStr">
        <is>
          <t>А-01 (домен) — доступ к DNS-зоне</t>
        </is>
      </c>
      <c r="Y6" s="8" t="inlineStr">
        <is>
          <t>Договор на организацию, аккаунт-владелец служебный</t>
        </is>
      </c>
      <c r="Z6" s="9" t="n">
        <v>46268</v>
      </c>
      <c r="AA6" s="8" t="inlineStr">
        <is>
          <t>—</t>
        </is>
      </c>
      <c r="AB6" s="8" t="inlineStr">
        <is>
          <t>Неприменимо</t>
        </is>
      </c>
      <c r="AC6" s="9" t="n"/>
      <c r="AD6" s="8" t="n"/>
      <c r="AE6" s="8" t="inlineStr">
        <is>
          <t>Хранилище: запись MAIL-01</t>
        </is>
      </c>
      <c r="AF6" s="8" t="inlineStr">
        <is>
          <t>Резерв только назначен: индикатор приоритета не снижается</t>
        </is>
      </c>
    </row>
    <row r="7" ht="60" customHeight="1">
      <c r="A7" s="8" t="inlineStr">
        <is>
          <t>А-03</t>
        </is>
      </c>
      <c r="B7" s="8" t="inlineStr">
        <is>
          <t>CRM отдела продаж</t>
        </is>
      </c>
      <c r="C7" s="8" t="inlineStr">
        <is>
          <t>Сделки, клиентская база</t>
        </is>
      </c>
      <c r="D7" s="8" t="inlineStr">
        <is>
          <t>ООО (юрлицо)</t>
        </is>
      </c>
      <c r="E7" s="8" t="inlineStr">
        <is>
          <t>Аккаунт организации, главный администратор портала</t>
        </is>
      </c>
      <c r="F7" s="8" t="inlineStr">
        <is>
          <t>Руководитель продаж</t>
        </is>
      </c>
      <c r="G7" s="8" t="n"/>
      <c r="H7" s="8" t="inlineStr">
        <is>
          <t>Заявка от организации поставщику по договору: реквизиты договора, подпись директора, проверенный контакт поддержки</t>
        </is>
      </c>
      <c r="I7" s="9" t="n">
        <v>46346</v>
      </c>
      <c r="J7" s="8" t="inlineStr">
        <is>
          <t>Операционный директор</t>
        </is>
      </c>
      <c r="K7" s="8" t="inlineStr">
        <is>
          <t>Не проверено</t>
        </is>
      </c>
      <c r="L7" s="8" t="inlineStr">
        <is>
          <t>Назначить резервного администратора до 30.09.2026</t>
        </is>
      </c>
      <c r="M7" s="9" t="n"/>
      <c r="N7" s="8" t="n"/>
      <c r="O7" s="8" t="n"/>
      <c r="P7" s="10">
        <f>IF($B7="","",IF($G7="","Резерв не назначен",IF(OR($M7="",$N7="",$O7="",$N7="Не проверялось"),"Резерв назначен, не проверен",IF($N7="Вход и полномочия подтверждены","Резерв проверен",IF($N7="Подтверждено частично","Резерв проверен частично","Резерв не подтверждён")))))</f>
        <v/>
      </c>
      <c r="Q7" s="10">
        <f>IF($I7="","",$I7-TODAY())</f>
        <v/>
      </c>
      <c r="R7" s="10">
        <f>IF($I7="","",IF($Q7&lt;0,"Просрочено",IF($Q7&lt;=30,"До 30 дней",IF($Q7&lt;=60,"31–60 дней",IF($Q7&lt;=90,"61–90 дней","Более 90 дней")))))</f>
        <v/>
      </c>
      <c r="S7" s="10">
        <f>IF($B7="","",MIN(6,IF($T7="",2,$T7)+IF($G7="",2,IF(OR($M7="",$N7="",$O7="",$N7="Не проверялось"),1,IF($N7="Вход и полномочия подтверждены",0,1)))+IF($H7="",1,0)+IF($K7="Не проверено",1,0)))</f>
        <v/>
      </c>
      <c r="T7" s="8" t="n">
        <v>2</v>
      </c>
      <c r="U7" s="11" t="n">
        <v>48000</v>
      </c>
      <c r="V7" s="8" t="inlineStr">
        <is>
          <t>Расчётный счёт организации</t>
        </is>
      </c>
      <c r="W7" s="8" t="inlineStr">
        <is>
          <t>Нет</t>
        </is>
      </c>
      <c r="X7" s="8" t="inlineStr">
        <is>
          <t>А-02 (почта уведомлений)</t>
        </is>
      </c>
      <c r="Y7" s="8" t="inlineStr">
        <is>
          <t>Договор на организацию</t>
        </is>
      </c>
      <c r="Z7" s="9" t="n">
        <v>46268</v>
      </c>
      <c r="AA7" s="8" t="inlineStr">
        <is>
          <t>—</t>
        </is>
      </c>
      <c r="AB7" s="8" t="inlineStr">
        <is>
          <t>Неприменимо</t>
        </is>
      </c>
      <c r="AC7" s="9" t="n"/>
      <c r="AD7" s="8" t="n"/>
      <c r="AE7" s="8" t="inlineStr">
        <is>
          <t>Хранилище: запись CRM-01</t>
        </is>
      </c>
      <c r="AF7" s="8" t="inlineStr">
        <is>
          <t>Единственный администратор — открытый риск</t>
        </is>
      </c>
    </row>
    <row r="8" ht="60" customHeight="1">
      <c r="A8" s="8" t="inlineStr">
        <is>
          <t>А-04</t>
        </is>
      </c>
      <c r="B8" s="8" t="inlineStr">
        <is>
          <t>Бот приёма заявок с сайта</t>
        </is>
      </c>
      <c r="C8" s="8" t="inlineStr">
        <is>
          <t>Заявки с сайта в рабочий чат</t>
        </is>
      </c>
      <c r="D8" s="8" t="inlineStr">
        <is>
          <t>Сотрудник (физлицо)</t>
        </is>
      </c>
      <c r="E8" s="8" t="inlineStr">
        <is>
          <t>Личный аккаунт сотрудника</t>
        </is>
      </c>
      <c r="F8" s="8" t="inlineStr">
        <is>
          <t>Маркетолог</t>
        </is>
      </c>
      <c r="G8" s="8" t="n"/>
      <c r="H8" s="8" t="inlineStr">
        <is>
          <t>Независимого канала нет: передача владения возможна только действием текущего владельца</t>
        </is>
      </c>
      <c r="I8" s="9" t="n"/>
      <c r="J8" s="8" t="inlineStr">
        <is>
          <t>Директор по ИТ</t>
        </is>
      </c>
      <c r="K8" s="8" t="inlineStr">
        <is>
          <t>Не проверено</t>
        </is>
      </c>
      <c r="L8" s="8" t="inlineStr">
        <is>
          <t>Перевести бота на служебный аккаунт компании до 31.10.2026</t>
        </is>
      </c>
      <c r="M8" s="9" t="n"/>
      <c r="N8" s="8" t="n"/>
      <c r="O8" s="8" t="n"/>
      <c r="P8" s="10">
        <f>IF($B8="","",IF($G8="","Резерв не назначен",IF(OR($M8="",$N8="",$O8="",$N8="Не проверялось"),"Резерв назначен, не проверен",IF($N8="Вход и полномочия подтверждены","Резерв проверен",IF($N8="Подтверждено частично","Резерв проверен частично","Резерв не подтверждён")))))</f>
        <v/>
      </c>
      <c r="Q8" s="10">
        <f>IF($I8="","",$I8-TODAY())</f>
        <v/>
      </c>
      <c r="R8" s="10">
        <f>IF($I8="","",IF($Q8&lt;0,"Просрочено",IF($Q8&lt;=30,"До 30 дней",IF($Q8&lt;=60,"31–60 дней",IF($Q8&lt;=90,"61–90 дней","Более 90 дней")))))</f>
        <v/>
      </c>
      <c r="S8" s="10">
        <f>IF($B8="","",MIN(6,IF($T8="",2,$T8)+IF($G8="",2,IF(OR($M8="",$N8="",$O8="",$N8="Не проверялось"),1,IF($N8="Вход и полномочия подтверждены",0,1)))+IF($H8="",1,0)+IF($K8="Не проверено",1,0)))</f>
        <v/>
      </c>
      <c r="T8" s="8" t="n">
        <v>2</v>
      </c>
      <c r="U8" s="11" t="n">
        <v>0</v>
      </c>
      <c r="V8" s="8" t="inlineStr">
        <is>
          <t>—</t>
        </is>
      </c>
      <c r="W8" s="8" t="inlineStr">
        <is>
          <t>Неизвестно</t>
        </is>
      </c>
      <c r="X8" s="8" t="inlineStr">
        <is>
          <t>А-04 зависит от личного аккаунта сотрудника</t>
        </is>
      </c>
      <c r="Y8" s="8" t="inlineStr">
        <is>
          <t>Оснований у компании нет</t>
        </is>
      </c>
      <c r="Z8" s="9" t="n">
        <v>46268</v>
      </c>
      <c r="AA8" s="8" t="inlineStr">
        <is>
          <t>—</t>
        </is>
      </c>
      <c r="AB8" s="8" t="inlineStr">
        <is>
          <t>Неприменимо</t>
        </is>
      </c>
      <c r="AC8" s="9" t="n"/>
      <c r="AD8" s="8" t="n"/>
      <c r="AE8" s="8" t="inlineStr">
        <is>
          <t>Хранилище: запись BOT-01 (токен)</t>
        </is>
      </c>
      <c r="AF8" s="8" t="inlineStr">
        <is>
          <t>Пока владелец — физлицо, восстановление компанией невозможно</t>
        </is>
      </c>
    </row>
    <row r="9" ht="60" customHeight="1">
      <c r="A9" s="8" t="inlineStr">
        <is>
          <t>А-05</t>
        </is>
      </c>
      <c r="B9" s="8" t="inlineStr">
        <is>
          <t>Резервные копии учётной базы</t>
        </is>
      </c>
      <c r="C9" s="8" t="inlineStr">
        <is>
          <t>Восстановление 1С после отказа</t>
        </is>
      </c>
      <c r="D9" s="8" t="inlineStr">
        <is>
          <t>ООО (юрлицо)</t>
        </is>
      </c>
      <c r="E9" s="8" t="inlineStr">
        <is>
          <t>Аккаунт организации в облачном хранилище</t>
        </is>
      </c>
      <c r="F9" s="8" t="inlineStr">
        <is>
          <t>ИТ-специалист компании</t>
        </is>
      </c>
      <c r="G9" s="8" t="inlineStr">
        <is>
          <t>Финансовый директор</t>
        </is>
      </c>
      <c r="H9" s="8" t="inlineStr">
        <is>
          <t>Второй экземпляр копии на отдельном носителе в сейфе; ключ шифрования — у двух держателей</t>
        </is>
      </c>
      <c r="I9" s="9" t="n">
        <v>46418</v>
      </c>
      <c r="J9" s="8" t="inlineStr">
        <is>
          <t>Директор по ИТ</t>
        </is>
      </c>
      <c r="K9" s="8" t="inlineStr">
        <is>
          <t>Контроль подтверждён</t>
        </is>
      </c>
      <c r="L9" s="8" t="inlineStr">
        <is>
          <t>Тестовое восстановление в изолированной среде — до 15.10.2026</t>
        </is>
      </c>
      <c r="M9" s="9" t="n">
        <v>46269</v>
      </c>
      <c r="N9" s="8" t="inlineStr">
        <is>
          <t>Подтверждено частично</t>
        </is>
      </c>
      <c r="O9" s="8" t="inlineStr">
        <is>
          <t>Протокол ПР-2026-12</t>
        </is>
      </c>
      <c r="P9" s="10">
        <f>IF($B9="","",IF($G9="","Резерв не назначен",IF(OR($M9="",$N9="",$O9="",$N9="Не проверялось"),"Резерв назначен, не проверен",IF($N9="Вход и полномочия подтверждены","Резерв проверен",IF($N9="Подтверждено частично","Резерв проверен частично","Резерв не подтверждён")))))</f>
        <v/>
      </c>
      <c r="Q9" s="10">
        <f>IF($I9="","",$I9-TODAY())</f>
        <v/>
      </c>
      <c r="R9" s="10">
        <f>IF($I9="","",IF($Q9&lt;0,"Просрочено",IF($Q9&lt;=30,"До 30 дней",IF($Q9&lt;=60,"31–60 дней",IF($Q9&lt;=90,"61–90 дней","Более 90 дней")))))</f>
        <v/>
      </c>
      <c r="S9" s="10">
        <f>IF($B9="","",MIN(6,IF($T9="",2,$T9)+IF($G9="",2,IF(OR($M9="",$N9="",$O9="",$N9="Не проверялось"),1,IF($N9="Вход и полномочия подтверждены",0,1)))+IF($H9="",1,0)+IF($K9="Не проверено",1,0)))</f>
        <v/>
      </c>
      <c r="T9" s="8" t="n">
        <v>3</v>
      </c>
      <c r="U9" s="11" t="n">
        <v>36000</v>
      </c>
      <c r="V9" s="8" t="inlineStr">
        <is>
          <t>Расчётный счёт организации</t>
        </is>
      </c>
      <c r="W9" s="8" t="inlineStr">
        <is>
          <t>Да</t>
        </is>
      </c>
      <c r="X9" s="8" t="inlineStr">
        <is>
          <t>А-02 (уведомления)</t>
        </is>
      </c>
      <c r="Y9" s="8" t="inlineStr">
        <is>
          <t>Договор на организацию</t>
        </is>
      </c>
      <c r="Z9" s="9" t="n">
        <v>46269</v>
      </c>
      <c r="AA9" s="8" t="inlineStr">
        <is>
          <t>Протокол тестового восстановления от 2026-06-18</t>
        </is>
      </c>
      <c r="AB9" s="8" t="inlineStr">
        <is>
          <t>Неприменимо</t>
        </is>
      </c>
      <c r="AC9" s="9" t="n"/>
      <c r="AD9" s="8" t="n"/>
      <c r="AE9" s="8" t="inlineStr">
        <is>
          <t>Хранилище: запись BKP-01</t>
        </is>
      </c>
      <c r="AF9" s="8" t="inlineStr">
        <is>
          <t>Резерв подтверждён частично: чтение копии проверено, полное восстановление — нет</t>
        </is>
      </c>
    </row>
  </sheetData>
  <autoFilter ref="A4:AF9"/>
  <conditionalFormatting sqref="P5:P9">
    <cfRule type="expression" priority="1" dxfId="0" stopIfTrue="0">
      <formula>$P5="Резерв не назначен"</formula>
    </cfRule>
    <cfRule type="expression" priority="2" dxfId="1" stopIfTrue="0">
      <formula>$P5="Резерв назначен, не проверен"</formula>
    </cfRule>
    <cfRule type="expression" priority="3" dxfId="2" stopIfTrue="0">
      <formula>$P5="Резерв проверен"</formula>
    </cfRule>
  </conditionalFormatting>
  <conditionalFormatting sqref="R5:R9">
    <cfRule type="expression" priority="4" dxfId="0" stopIfTrue="0">
      <formula>$R5="Просрочено"</formula>
    </cfRule>
    <cfRule type="expression" priority="5" dxfId="1" stopIfTrue="0">
      <formula>$R5="До 30 дней"</formula>
    </cfRule>
  </conditionalFormatting>
  <conditionalFormatting sqref="S5:S9">
    <cfRule type="expression" priority="6" dxfId="0" stopIfTrue="0">
      <formula>AND($S5&lt;&gt;"",$S5&gt;=5)</formula>
    </cfRule>
  </conditionalFormatting>
  <dataValidations count="7">
    <dataValidation sqref="D5:D9" showDropDown="0" showInputMessage="0" showErrorMessage="0" allowBlank="1" errorTitle="Значение вне списка" error="Выберите значение из списка." type="list">
      <formula1>"ООО (юрлицо),ИП,Директор (физлицо),Сотрудник (физлицо),Подрядчик,Неизвестно"</formula1>
    </dataValidation>
    <dataValidation sqref="K5:K9" showDropDown="0" showInputMessage="0" showErrorMessage="0" allowBlank="1" errorTitle="Значение вне списка" error="Выберите значение из списка." type="list">
      <formula1>"Не проверено,Со слов администратора,Контроль подтверждён"</formula1>
    </dataValidation>
    <dataValidation sqref="N5:N9" showDropDown="0" showInputMessage="0" showErrorMessage="0" allowBlank="1" errorTitle="Значение вне списка" error="Выберите значение из списка." type="list">
      <formula1>"Вход и полномочия подтверждены,Подтверждено частично,Вход не удался,Не проверялось"</formula1>
    </dataValidation>
    <dataValidation sqref="T5:T9" showDropDown="0" showInputMessage="0" showErrorMessage="0" allowBlank="1" errorTitle="Значение вне списка" error="Выберите значение из списка." type="list">
      <formula1>"1,2,3"</formula1>
    </dataValidation>
    <dataValidation sqref="W5:W9" showDropDown="0" showInputMessage="0" showErrorMessage="0" allowBlank="1" errorTitle="Значение вне списка" error="Выберите значение из списка." type="list">
      <formula1>"Да,Нет,Неизвестно"</formula1>
    </dataValidation>
    <dataValidation sqref="AB5:AB9" showDropDown="0" showInputMessage="0" showErrorMessage="0" allowBlank="1" errorTitle="Значение вне списка" error="Выберите значение из списка." type="list">
      <formula1>"Пройдена,В процессе,Не пройдена,Не проверено,Неприменимо"</formula1>
    </dataValidation>
    <dataValidation sqref="AD5:AD9" showDropDown="0" showInputMessage="0" showErrorMessage="0" allowBlank="1" errorTitle="Значение вне списка" error="Выберите значение из списка." type="list">
      <formula1>"Госуслуги (ЕСИА),Через регистратора,Документы юрлица,Иное — описать в примечании"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0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9" customWidth="1" min="1" max="1"/>
    <col width="30" customWidth="1" min="2" max="2"/>
    <col width="15" customWidth="1" min="3" max="3"/>
    <col width="15" customWidth="1" min="4" max="4"/>
    <col width="15" customWidth="1" min="5" max="5"/>
    <col width="22" customWidth="1" min="6" max="6"/>
    <col width="13" customWidth="1" min="7" max="7"/>
    <col width="22" customWidth="1" min="8" max="8"/>
    <col width="14" customWidth="1" min="9" max="9"/>
    <col width="34" customWidth="1" min="10" max="10"/>
  </cols>
  <sheetData>
    <row r="1">
      <c r="A1" s="1" t="inlineStr">
        <is>
          <t>Календарь продлений</t>
        </is>
      </c>
    </row>
    <row r="2">
      <c r="A2" s="7" t="inlineStr">
        <is>
          <t>Строки подтягиваются с листа «Реестр». Пустые строки скройте автофильтром по столбцу «Дата продления». Значения здесь не редактируются.</t>
        </is>
      </c>
    </row>
    <row r="4">
      <c r="A4" s="5" t="inlineStr">
        <is>
          <t>Записей с датой продления</t>
        </is>
      </c>
      <c r="C4" s="12">
        <f>COUNT(C7:C106)</f>
        <v/>
      </c>
    </row>
    <row r="5">
      <c r="A5" s="5" t="inlineStr">
        <is>
          <t>Сумма платежей в ближайшие 90 дней, ₽</t>
        </is>
      </c>
      <c r="C5" s="13">
        <f>SUMIFS(G7:G106,D7:D106,"&gt;=0",D7:D106,"&lt;=90")</f>
        <v/>
      </c>
    </row>
    <row r="6" ht="32" customHeight="1">
      <c r="A6" s="4" t="inlineStr">
        <is>
          <t>ID</t>
        </is>
      </c>
      <c r="B6" s="4" t="inlineStr">
        <is>
          <t>Ресурс</t>
        </is>
      </c>
      <c r="C6" s="4" t="inlineStr">
        <is>
          <t>Дата продления</t>
        </is>
      </c>
      <c r="D6" s="4" t="inlineStr">
        <is>
          <t>Дней до продления</t>
        </is>
      </c>
      <c r="E6" s="4" t="inlineStr">
        <is>
          <t>Окно продления</t>
        </is>
      </c>
      <c r="F6" s="4" t="inlineStr">
        <is>
          <t>Ответственный</t>
        </is>
      </c>
      <c r="G6" s="4" t="inlineStr">
        <is>
          <t>Стоимость, ₽</t>
        </is>
      </c>
      <c r="H6" s="4" t="inlineStr">
        <is>
          <t>Плательщик</t>
        </is>
      </c>
      <c r="I6" s="4" t="inlineStr">
        <is>
          <t>Автопродление</t>
        </is>
      </c>
      <c r="J6" s="4" t="inlineStr">
        <is>
          <t>Следующее действие</t>
        </is>
      </c>
    </row>
    <row r="7">
      <c r="A7" s="10">
        <f>IF('Реестр'!$I2="","",'Реестр'!A2)</f>
        <v/>
      </c>
      <c r="B7" s="10">
        <f>IF('Реестр'!$I2="","",'Реестр'!B2)</f>
        <v/>
      </c>
      <c r="C7" s="14">
        <f>IF('Реестр'!$I2="","",'Реестр'!I2)</f>
        <v/>
      </c>
      <c r="D7" s="10">
        <f>IF('Реестр'!$I2="","",'Реестр'!Q2)</f>
        <v/>
      </c>
      <c r="E7" s="10">
        <f>IF('Реестр'!$I2="","",'Реестр'!R2)</f>
        <v/>
      </c>
      <c r="F7" s="10">
        <f>IF('Реестр'!$I2="","",'Реестр'!J2)</f>
        <v/>
      </c>
      <c r="G7" s="15">
        <f>IF('Реестр'!$I2="","",'Реестр'!U2)</f>
        <v/>
      </c>
      <c r="H7" s="10">
        <f>IF('Реестр'!$I2="","",'Реестр'!V2)</f>
        <v/>
      </c>
      <c r="I7" s="10">
        <f>IF('Реестр'!$I2="","",'Реестр'!W2)</f>
        <v/>
      </c>
      <c r="J7" s="10">
        <f>IF('Реестр'!$I2="","",'Реестр'!L2)</f>
        <v/>
      </c>
    </row>
    <row r="8">
      <c r="A8" s="10">
        <f>IF('Реестр'!$I3="","",'Реестр'!A3)</f>
        <v/>
      </c>
      <c r="B8" s="10">
        <f>IF('Реестр'!$I3="","",'Реестр'!B3)</f>
        <v/>
      </c>
      <c r="C8" s="14">
        <f>IF('Реестр'!$I3="","",'Реестр'!I3)</f>
        <v/>
      </c>
      <c r="D8" s="10">
        <f>IF('Реестр'!$I3="","",'Реестр'!Q3)</f>
        <v/>
      </c>
      <c r="E8" s="10">
        <f>IF('Реестр'!$I3="","",'Реестр'!R3)</f>
        <v/>
      </c>
      <c r="F8" s="10">
        <f>IF('Реестр'!$I3="","",'Реестр'!J3)</f>
        <v/>
      </c>
      <c r="G8" s="15">
        <f>IF('Реестр'!$I3="","",'Реестр'!U3)</f>
        <v/>
      </c>
      <c r="H8" s="10">
        <f>IF('Реестр'!$I3="","",'Реестр'!V3)</f>
        <v/>
      </c>
      <c r="I8" s="10">
        <f>IF('Реестр'!$I3="","",'Реестр'!W3)</f>
        <v/>
      </c>
      <c r="J8" s="10">
        <f>IF('Реестр'!$I3="","",'Реестр'!L3)</f>
        <v/>
      </c>
    </row>
    <row r="9">
      <c r="A9" s="10">
        <f>IF('Реестр'!$I4="","",'Реестр'!A4)</f>
        <v/>
      </c>
      <c r="B9" s="10">
        <f>IF('Реестр'!$I4="","",'Реестр'!B4)</f>
        <v/>
      </c>
      <c r="C9" s="14">
        <f>IF('Реестр'!$I4="","",'Реестр'!I4)</f>
        <v/>
      </c>
      <c r="D9" s="10">
        <f>IF('Реестр'!$I4="","",'Реестр'!Q4)</f>
        <v/>
      </c>
      <c r="E9" s="10">
        <f>IF('Реестр'!$I4="","",'Реестр'!R4)</f>
        <v/>
      </c>
      <c r="F9" s="10">
        <f>IF('Реестр'!$I4="","",'Реестр'!J4)</f>
        <v/>
      </c>
      <c r="G9" s="15">
        <f>IF('Реестр'!$I4="","",'Реестр'!U4)</f>
        <v/>
      </c>
      <c r="H9" s="10">
        <f>IF('Реестр'!$I4="","",'Реестр'!V4)</f>
        <v/>
      </c>
      <c r="I9" s="10">
        <f>IF('Реестр'!$I4="","",'Реестр'!W4)</f>
        <v/>
      </c>
      <c r="J9" s="10">
        <f>IF('Реестр'!$I4="","",'Реестр'!L4)</f>
        <v/>
      </c>
    </row>
    <row r="10">
      <c r="A10" s="10">
        <f>IF('Реестр'!$I5="","",'Реестр'!A5)</f>
        <v/>
      </c>
      <c r="B10" s="10">
        <f>IF('Реестр'!$I5="","",'Реестр'!B5)</f>
        <v/>
      </c>
      <c r="C10" s="14">
        <f>IF('Реестр'!$I5="","",'Реестр'!I5)</f>
        <v/>
      </c>
      <c r="D10" s="10">
        <f>IF('Реестр'!$I5="","",'Реестр'!Q5)</f>
        <v/>
      </c>
      <c r="E10" s="10">
        <f>IF('Реестр'!$I5="","",'Реестр'!R5)</f>
        <v/>
      </c>
      <c r="F10" s="10">
        <f>IF('Реестр'!$I5="","",'Реестр'!J5)</f>
        <v/>
      </c>
      <c r="G10" s="15">
        <f>IF('Реестр'!$I5="","",'Реестр'!U5)</f>
        <v/>
      </c>
      <c r="H10" s="10">
        <f>IF('Реестр'!$I5="","",'Реестр'!V5)</f>
        <v/>
      </c>
      <c r="I10" s="10">
        <f>IF('Реестр'!$I5="","",'Реестр'!W5)</f>
        <v/>
      </c>
      <c r="J10" s="10">
        <f>IF('Реестр'!$I5="","",'Реестр'!L5)</f>
        <v/>
      </c>
    </row>
    <row r="11">
      <c r="A11" s="10">
        <f>IF('Реестр'!$I6="","",'Реестр'!A6)</f>
        <v/>
      </c>
      <c r="B11" s="10">
        <f>IF('Реестр'!$I6="","",'Реестр'!B6)</f>
        <v/>
      </c>
      <c r="C11" s="14">
        <f>IF('Реестр'!$I6="","",'Реестр'!I6)</f>
        <v/>
      </c>
      <c r="D11" s="10">
        <f>IF('Реестр'!$I6="","",'Реестр'!Q6)</f>
        <v/>
      </c>
      <c r="E11" s="10">
        <f>IF('Реестр'!$I6="","",'Реестр'!R6)</f>
        <v/>
      </c>
      <c r="F11" s="10">
        <f>IF('Реестр'!$I6="","",'Реестр'!J6)</f>
        <v/>
      </c>
      <c r="G11" s="15">
        <f>IF('Реестр'!$I6="","",'Реестр'!U6)</f>
        <v/>
      </c>
      <c r="H11" s="10">
        <f>IF('Реестр'!$I6="","",'Реестр'!V6)</f>
        <v/>
      </c>
      <c r="I11" s="10">
        <f>IF('Реестр'!$I6="","",'Реестр'!W6)</f>
        <v/>
      </c>
      <c r="J11" s="10">
        <f>IF('Реестр'!$I6="","",'Реестр'!L6)</f>
        <v/>
      </c>
    </row>
    <row r="12">
      <c r="A12" s="10">
        <f>IF('Реестр'!$I7="","",'Реестр'!A7)</f>
        <v/>
      </c>
      <c r="B12" s="10">
        <f>IF('Реестр'!$I7="","",'Реестр'!B7)</f>
        <v/>
      </c>
      <c r="C12" s="14">
        <f>IF('Реестр'!$I7="","",'Реестр'!I7)</f>
        <v/>
      </c>
      <c r="D12" s="10">
        <f>IF('Реестр'!$I7="","",'Реестр'!Q7)</f>
        <v/>
      </c>
      <c r="E12" s="10">
        <f>IF('Реестр'!$I7="","",'Реестр'!R7)</f>
        <v/>
      </c>
      <c r="F12" s="10">
        <f>IF('Реестр'!$I7="","",'Реестр'!J7)</f>
        <v/>
      </c>
      <c r="G12" s="15">
        <f>IF('Реестр'!$I7="","",'Реестр'!U7)</f>
        <v/>
      </c>
      <c r="H12" s="10">
        <f>IF('Реестр'!$I7="","",'Реестр'!V7)</f>
        <v/>
      </c>
      <c r="I12" s="10">
        <f>IF('Реестр'!$I7="","",'Реестр'!W7)</f>
        <v/>
      </c>
      <c r="J12" s="10">
        <f>IF('Реестр'!$I7="","",'Реестр'!L7)</f>
        <v/>
      </c>
    </row>
    <row r="13">
      <c r="A13" s="10">
        <f>IF('Реестр'!$I8="","",'Реестр'!A8)</f>
        <v/>
      </c>
      <c r="B13" s="10">
        <f>IF('Реестр'!$I8="","",'Реестр'!B8)</f>
        <v/>
      </c>
      <c r="C13" s="14">
        <f>IF('Реестр'!$I8="","",'Реестр'!I8)</f>
        <v/>
      </c>
      <c r="D13" s="10">
        <f>IF('Реестр'!$I8="","",'Реестр'!Q8)</f>
        <v/>
      </c>
      <c r="E13" s="10">
        <f>IF('Реестр'!$I8="","",'Реестр'!R8)</f>
        <v/>
      </c>
      <c r="F13" s="10">
        <f>IF('Реестр'!$I8="","",'Реестр'!J8)</f>
        <v/>
      </c>
      <c r="G13" s="15">
        <f>IF('Реестр'!$I8="","",'Реестр'!U8)</f>
        <v/>
      </c>
      <c r="H13" s="10">
        <f>IF('Реестр'!$I8="","",'Реестр'!V8)</f>
        <v/>
      </c>
      <c r="I13" s="10">
        <f>IF('Реестр'!$I8="","",'Реестр'!W8)</f>
        <v/>
      </c>
      <c r="J13" s="10">
        <f>IF('Реестр'!$I8="","",'Реестр'!L8)</f>
        <v/>
      </c>
    </row>
    <row r="14">
      <c r="A14" s="10">
        <f>IF('Реестр'!$I9="","",'Реестр'!A9)</f>
        <v/>
      </c>
      <c r="B14" s="10">
        <f>IF('Реестр'!$I9="","",'Реестр'!B9)</f>
        <v/>
      </c>
      <c r="C14" s="14">
        <f>IF('Реестр'!$I9="","",'Реестр'!I9)</f>
        <v/>
      </c>
      <c r="D14" s="10">
        <f>IF('Реестр'!$I9="","",'Реестр'!Q9)</f>
        <v/>
      </c>
      <c r="E14" s="10">
        <f>IF('Реестр'!$I9="","",'Реестр'!R9)</f>
        <v/>
      </c>
      <c r="F14" s="10">
        <f>IF('Реестр'!$I9="","",'Реестр'!J9)</f>
        <v/>
      </c>
      <c r="G14" s="15">
        <f>IF('Реестр'!$I9="","",'Реестр'!U9)</f>
        <v/>
      </c>
      <c r="H14" s="10">
        <f>IF('Реестр'!$I9="","",'Реестр'!V9)</f>
        <v/>
      </c>
      <c r="I14" s="10">
        <f>IF('Реестр'!$I9="","",'Реестр'!W9)</f>
        <v/>
      </c>
      <c r="J14" s="10">
        <f>IF('Реестр'!$I9="","",'Реестр'!L9)</f>
        <v/>
      </c>
    </row>
    <row r="15">
      <c r="A15" s="10">
        <f>IF('Реестр'!$I10="","",'Реестр'!A10)</f>
        <v/>
      </c>
      <c r="B15" s="10">
        <f>IF('Реестр'!$I10="","",'Реестр'!B10)</f>
        <v/>
      </c>
      <c r="C15" s="14">
        <f>IF('Реестр'!$I10="","",'Реестр'!I10)</f>
        <v/>
      </c>
      <c r="D15" s="10">
        <f>IF('Реестр'!$I10="","",'Реестр'!Q10)</f>
        <v/>
      </c>
      <c r="E15" s="10">
        <f>IF('Реестр'!$I10="","",'Реестр'!R10)</f>
        <v/>
      </c>
      <c r="F15" s="10">
        <f>IF('Реестр'!$I10="","",'Реестр'!J10)</f>
        <v/>
      </c>
      <c r="G15" s="15">
        <f>IF('Реестр'!$I10="","",'Реестр'!U10)</f>
        <v/>
      </c>
      <c r="H15" s="10">
        <f>IF('Реестр'!$I10="","",'Реестр'!V10)</f>
        <v/>
      </c>
      <c r="I15" s="10">
        <f>IF('Реестр'!$I10="","",'Реестр'!W10)</f>
        <v/>
      </c>
      <c r="J15" s="10">
        <f>IF('Реестр'!$I10="","",'Реестр'!L10)</f>
        <v/>
      </c>
    </row>
    <row r="16">
      <c r="A16" s="10">
        <f>IF('Реестр'!$I11="","",'Реестр'!A11)</f>
        <v/>
      </c>
      <c r="B16" s="10">
        <f>IF('Реестр'!$I11="","",'Реестр'!B11)</f>
        <v/>
      </c>
      <c r="C16" s="14">
        <f>IF('Реестр'!$I11="","",'Реестр'!I11)</f>
        <v/>
      </c>
      <c r="D16" s="10">
        <f>IF('Реестр'!$I11="","",'Реестр'!Q11)</f>
        <v/>
      </c>
      <c r="E16" s="10">
        <f>IF('Реестр'!$I11="","",'Реестр'!R11)</f>
        <v/>
      </c>
      <c r="F16" s="10">
        <f>IF('Реестр'!$I11="","",'Реестр'!J11)</f>
        <v/>
      </c>
      <c r="G16" s="15">
        <f>IF('Реестр'!$I11="","",'Реестр'!U11)</f>
        <v/>
      </c>
      <c r="H16" s="10">
        <f>IF('Реестр'!$I11="","",'Реестр'!V11)</f>
        <v/>
      </c>
      <c r="I16" s="10">
        <f>IF('Реестр'!$I11="","",'Реестр'!W11)</f>
        <v/>
      </c>
      <c r="J16" s="10">
        <f>IF('Реестр'!$I11="","",'Реестр'!L11)</f>
        <v/>
      </c>
    </row>
    <row r="17">
      <c r="A17" s="10">
        <f>IF('Реестр'!$I12="","",'Реестр'!A12)</f>
        <v/>
      </c>
      <c r="B17" s="10">
        <f>IF('Реестр'!$I12="","",'Реестр'!B12)</f>
        <v/>
      </c>
      <c r="C17" s="14">
        <f>IF('Реестр'!$I12="","",'Реестр'!I12)</f>
        <v/>
      </c>
      <c r="D17" s="10">
        <f>IF('Реестр'!$I12="","",'Реестр'!Q12)</f>
        <v/>
      </c>
      <c r="E17" s="10">
        <f>IF('Реестр'!$I12="","",'Реестр'!R12)</f>
        <v/>
      </c>
      <c r="F17" s="10">
        <f>IF('Реестр'!$I12="","",'Реестр'!J12)</f>
        <v/>
      </c>
      <c r="G17" s="15">
        <f>IF('Реестр'!$I12="","",'Реестр'!U12)</f>
        <v/>
      </c>
      <c r="H17" s="10">
        <f>IF('Реестр'!$I12="","",'Реестр'!V12)</f>
        <v/>
      </c>
      <c r="I17" s="10">
        <f>IF('Реестр'!$I12="","",'Реестр'!W12)</f>
        <v/>
      </c>
      <c r="J17" s="10">
        <f>IF('Реестр'!$I12="","",'Реестр'!L12)</f>
        <v/>
      </c>
    </row>
    <row r="18">
      <c r="A18" s="10">
        <f>IF('Реестр'!$I13="","",'Реестр'!A13)</f>
        <v/>
      </c>
      <c r="B18" s="10">
        <f>IF('Реестр'!$I13="","",'Реестр'!B13)</f>
        <v/>
      </c>
      <c r="C18" s="14">
        <f>IF('Реестр'!$I13="","",'Реестр'!I13)</f>
        <v/>
      </c>
      <c r="D18" s="10">
        <f>IF('Реестр'!$I13="","",'Реестр'!Q13)</f>
        <v/>
      </c>
      <c r="E18" s="10">
        <f>IF('Реестр'!$I13="","",'Реестр'!R13)</f>
        <v/>
      </c>
      <c r="F18" s="10">
        <f>IF('Реестр'!$I13="","",'Реестр'!J13)</f>
        <v/>
      </c>
      <c r="G18" s="15">
        <f>IF('Реестр'!$I13="","",'Реестр'!U13)</f>
        <v/>
      </c>
      <c r="H18" s="10">
        <f>IF('Реестр'!$I13="","",'Реестр'!V13)</f>
        <v/>
      </c>
      <c r="I18" s="10">
        <f>IF('Реестр'!$I13="","",'Реестр'!W13)</f>
        <v/>
      </c>
      <c r="J18" s="10">
        <f>IF('Реестр'!$I13="","",'Реестр'!L13)</f>
        <v/>
      </c>
    </row>
    <row r="19">
      <c r="A19" s="10">
        <f>IF('Реестр'!$I14="","",'Реестр'!A14)</f>
        <v/>
      </c>
      <c r="B19" s="10">
        <f>IF('Реестр'!$I14="","",'Реестр'!B14)</f>
        <v/>
      </c>
      <c r="C19" s="14">
        <f>IF('Реестр'!$I14="","",'Реестр'!I14)</f>
        <v/>
      </c>
      <c r="D19" s="10">
        <f>IF('Реестр'!$I14="","",'Реестр'!Q14)</f>
        <v/>
      </c>
      <c r="E19" s="10">
        <f>IF('Реестр'!$I14="","",'Реестр'!R14)</f>
        <v/>
      </c>
      <c r="F19" s="10">
        <f>IF('Реестр'!$I14="","",'Реестр'!J14)</f>
        <v/>
      </c>
      <c r="G19" s="15">
        <f>IF('Реестр'!$I14="","",'Реестр'!U14)</f>
        <v/>
      </c>
      <c r="H19" s="10">
        <f>IF('Реестр'!$I14="","",'Реестр'!V14)</f>
        <v/>
      </c>
      <c r="I19" s="10">
        <f>IF('Реестр'!$I14="","",'Реестр'!W14)</f>
        <v/>
      </c>
      <c r="J19" s="10">
        <f>IF('Реестр'!$I14="","",'Реестр'!L14)</f>
        <v/>
      </c>
    </row>
    <row r="20">
      <c r="A20" s="10">
        <f>IF('Реестр'!$I15="","",'Реестр'!A15)</f>
        <v/>
      </c>
      <c r="B20" s="10">
        <f>IF('Реестр'!$I15="","",'Реестр'!B15)</f>
        <v/>
      </c>
      <c r="C20" s="14">
        <f>IF('Реестр'!$I15="","",'Реестр'!I15)</f>
        <v/>
      </c>
      <c r="D20" s="10">
        <f>IF('Реестр'!$I15="","",'Реестр'!Q15)</f>
        <v/>
      </c>
      <c r="E20" s="10">
        <f>IF('Реестр'!$I15="","",'Реестр'!R15)</f>
        <v/>
      </c>
      <c r="F20" s="10">
        <f>IF('Реестр'!$I15="","",'Реестр'!J15)</f>
        <v/>
      </c>
      <c r="G20" s="15">
        <f>IF('Реестр'!$I15="","",'Реестр'!U15)</f>
        <v/>
      </c>
      <c r="H20" s="10">
        <f>IF('Реестр'!$I15="","",'Реестр'!V15)</f>
        <v/>
      </c>
      <c r="I20" s="10">
        <f>IF('Реестр'!$I15="","",'Реестр'!W15)</f>
        <v/>
      </c>
      <c r="J20" s="10">
        <f>IF('Реестр'!$I15="","",'Реестр'!L15)</f>
        <v/>
      </c>
    </row>
    <row r="21">
      <c r="A21" s="10">
        <f>IF('Реестр'!$I16="","",'Реестр'!A16)</f>
        <v/>
      </c>
      <c r="B21" s="10">
        <f>IF('Реестр'!$I16="","",'Реестр'!B16)</f>
        <v/>
      </c>
      <c r="C21" s="14">
        <f>IF('Реестр'!$I16="","",'Реестр'!I16)</f>
        <v/>
      </c>
      <c r="D21" s="10">
        <f>IF('Реестр'!$I16="","",'Реестр'!Q16)</f>
        <v/>
      </c>
      <c r="E21" s="10">
        <f>IF('Реестр'!$I16="","",'Реестр'!R16)</f>
        <v/>
      </c>
      <c r="F21" s="10">
        <f>IF('Реестр'!$I16="","",'Реестр'!J16)</f>
        <v/>
      </c>
      <c r="G21" s="15">
        <f>IF('Реестр'!$I16="","",'Реестр'!U16)</f>
        <v/>
      </c>
      <c r="H21" s="10">
        <f>IF('Реестр'!$I16="","",'Реестр'!V16)</f>
        <v/>
      </c>
      <c r="I21" s="10">
        <f>IF('Реестр'!$I16="","",'Реестр'!W16)</f>
        <v/>
      </c>
      <c r="J21" s="10">
        <f>IF('Реестр'!$I16="","",'Реестр'!L16)</f>
        <v/>
      </c>
    </row>
    <row r="22">
      <c r="A22" s="10">
        <f>IF('Реестр'!$I17="","",'Реестр'!A17)</f>
        <v/>
      </c>
      <c r="B22" s="10">
        <f>IF('Реестр'!$I17="","",'Реестр'!B17)</f>
        <v/>
      </c>
      <c r="C22" s="14">
        <f>IF('Реестр'!$I17="","",'Реестр'!I17)</f>
        <v/>
      </c>
      <c r="D22" s="10">
        <f>IF('Реестр'!$I17="","",'Реестр'!Q17)</f>
        <v/>
      </c>
      <c r="E22" s="10">
        <f>IF('Реестр'!$I17="","",'Реестр'!R17)</f>
        <v/>
      </c>
      <c r="F22" s="10">
        <f>IF('Реестр'!$I17="","",'Реестр'!J17)</f>
        <v/>
      </c>
      <c r="G22" s="15">
        <f>IF('Реестр'!$I17="","",'Реестр'!U17)</f>
        <v/>
      </c>
      <c r="H22" s="10">
        <f>IF('Реестр'!$I17="","",'Реестр'!V17)</f>
        <v/>
      </c>
      <c r="I22" s="10">
        <f>IF('Реестр'!$I17="","",'Реестр'!W17)</f>
        <v/>
      </c>
      <c r="J22" s="10">
        <f>IF('Реестр'!$I17="","",'Реестр'!L17)</f>
        <v/>
      </c>
    </row>
    <row r="23">
      <c r="A23" s="10">
        <f>IF('Реестр'!$I18="","",'Реестр'!A18)</f>
        <v/>
      </c>
      <c r="B23" s="10">
        <f>IF('Реестр'!$I18="","",'Реестр'!B18)</f>
        <v/>
      </c>
      <c r="C23" s="14">
        <f>IF('Реестр'!$I18="","",'Реестр'!I18)</f>
        <v/>
      </c>
      <c r="D23" s="10">
        <f>IF('Реестр'!$I18="","",'Реестр'!Q18)</f>
        <v/>
      </c>
      <c r="E23" s="10">
        <f>IF('Реестр'!$I18="","",'Реестр'!R18)</f>
        <v/>
      </c>
      <c r="F23" s="10">
        <f>IF('Реестр'!$I18="","",'Реестр'!J18)</f>
        <v/>
      </c>
      <c r="G23" s="15">
        <f>IF('Реестр'!$I18="","",'Реестр'!U18)</f>
        <v/>
      </c>
      <c r="H23" s="10">
        <f>IF('Реестр'!$I18="","",'Реестр'!V18)</f>
        <v/>
      </c>
      <c r="I23" s="10">
        <f>IF('Реестр'!$I18="","",'Реестр'!W18)</f>
        <v/>
      </c>
      <c r="J23" s="10">
        <f>IF('Реестр'!$I18="","",'Реестр'!L18)</f>
        <v/>
      </c>
    </row>
    <row r="24">
      <c r="A24" s="10">
        <f>IF('Реестр'!$I19="","",'Реестр'!A19)</f>
        <v/>
      </c>
      <c r="B24" s="10">
        <f>IF('Реестр'!$I19="","",'Реестр'!B19)</f>
        <v/>
      </c>
      <c r="C24" s="14">
        <f>IF('Реестр'!$I19="","",'Реестр'!I19)</f>
        <v/>
      </c>
      <c r="D24" s="10">
        <f>IF('Реестр'!$I19="","",'Реестр'!Q19)</f>
        <v/>
      </c>
      <c r="E24" s="10">
        <f>IF('Реестр'!$I19="","",'Реестр'!R19)</f>
        <v/>
      </c>
      <c r="F24" s="10">
        <f>IF('Реестр'!$I19="","",'Реестр'!J19)</f>
        <v/>
      </c>
      <c r="G24" s="15">
        <f>IF('Реестр'!$I19="","",'Реестр'!U19)</f>
        <v/>
      </c>
      <c r="H24" s="10">
        <f>IF('Реестр'!$I19="","",'Реестр'!V19)</f>
        <v/>
      </c>
      <c r="I24" s="10">
        <f>IF('Реестр'!$I19="","",'Реестр'!W19)</f>
        <v/>
      </c>
      <c r="J24" s="10">
        <f>IF('Реестр'!$I19="","",'Реестр'!L19)</f>
        <v/>
      </c>
    </row>
    <row r="25">
      <c r="A25" s="10">
        <f>IF('Реестр'!$I20="","",'Реестр'!A20)</f>
        <v/>
      </c>
      <c r="B25" s="10">
        <f>IF('Реестр'!$I20="","",'Реестр'!B20)</f>
        <v/>
      </c>
      <c r="C25" s="14">
        <f>IF('Реестр'!$I20="","",'Реестр'!I20)</f>
        <v/>
      </c>
      <c r="D25" s="10">
        <f>IF('Реестр'!$I20="","",'Реестр'!Q20)</f>
        <v/>
      </c>
      <c r="E25" s="10">
        <f>IF('Реестр'!$I20="","",'Реестр'!R20)</f>
        <v/>
      </c>
      <c r="F25" s="10">
        <f>IF('Реестр'!$I20="","",'Реестр'!J20)</f>
        <v/>
      </c>
      <c r="G25" s="15">
        <f>IF('Реестр'!$I20="","",'Реестр'!U20)</f>
        <v/>
      </c>
      <c r="H25" s="10">
        <f>IF('Реестр'!$I20="","",'Реестр'!V20)</f>
        <v/>
      </c>
      <c r="I25" s="10">
        <f>IF('Реестр'!$I20="","",'Реестр'!W20)</f>
        <v/>
      </c>
      <c r="J25" s="10">
        <f>IF('Реестр'!$I20="","",'Реестр'!L20)</f>
        <v/>
      </c>
    </row>
    <row r="26">
      <c r="A26" s="10">
        <f>IF('Реестр'!$I21="","",'Реестр'!A21)</f>
        <v/>
      </c>
      <c r="B26" s="10">
        <f>IF('Реестр'!$I21="","",'Реестр'!B21)</f>
        <v/>
      </c>
      <c r="C26" s="14">
        <f>IF('Реестр'!$I21="","",'Реестр'!I21)</f>
        <v/>
      </c>
      <c r="D26" s="10">
        <f>IF('Реестр'!$I21="","",'Реестр'!Q21)</f>
        <v/>
      </c>
      <c r="E26" s="10">
        <f>IF('Реестр'!$I21="","",'Реестр'!R21)</f>
        <v/>
      </c>
      <c r="F26" s="10">
        <f>IF('Реестр'!$I21="","",'Реестр'!J21)</f>
        <v/>
      </c>
      <c r="G26" s="15">
        <f>IF('Реестр'!$I21="","",'Реестр'!U21)</f>
        <v/>
      </c>
      <c r="H26" s="10">
        <f>IF('Реестр'!$I21="","",'Реестр'!V21)</f>
        <v/>
      </c>
      <c r="I26" s="10">
        <f>IF('Реестр'!$I21="","",'Реестр'!W21)</f>
        <v/>
      </c>
      <c r="J26" s="10">
        <f>IF('Реестр'!$I21="","",'Реестр'!L21)</f>
        <v/>
      </c>
    </row>
    <row r="27">
      <c r="A27" s="10">
        <f>IF('Реестр'!$I22="","",'Реестр'!A22)</f>
        <v/>
      </c>
      <c r="B27" s="10">
        <f>IF('Реестр'!$I22="","",'Реестр'!B22)</f>
        <v/>
      </c>
      <c r="C27" s="14">
        <f>IF('Реестр'!$I22="","",'Реестр'!I22)</f>
        <v/>
      </c>
      <c r="D27" s="10">
        <f>IF('Реестр'!$I22="","",'Реестр'!Q22)</f>
        <v/>
      </c>
      <c r="E27" s="10">
        <f>IF('Реестр'!$I22="","",'Реестр'!R22)</f>
        <v/>
      </c>
      <c r="F27" s="10">
        <f>IF('Реестр'!$I22="","",'Реестр'!J22)</f>
        <v/>
      </c>
      <c r="G27" s="15">
        <f>IF('Реестр'!$I22="","",'Реестр'!U22)</f>
        <v/>
      </c>
      <c r="H27" s="10">
        <f>IF('Реестр'!$I22="","",'Реестр'!V22)</f>
        <v/>
      </c>
      <c r="I27" s="10">
        <f>IF('Реестр'!$I22="","",'Реестр'!W22)</f>
        <v/>
      </c>
      <c r="J27" s="10">
        <f>IF('Реестр'!$I22="","",'Реестр'!L22)</f>
        <v/>
      </c>
    </row>
    <row r="28">
      <c r="A28" s="10">
        <f>IF('Реестр'!$I23="","",'Реестр'!A23)</f>
        <v/>
      </c>
      <c r="B28" s="10">
        <f>IF('Реестр'!$I23="","",'Реестр'!B23)</f>
        <v/>
      </c>
      <c r="C28" s="14">
        <f>IF('Реестр'!$I23="","",'Реестр'!I23)</f>
        <v/>
      </c>
      <c r="D28" s="10">
        <f>IF('Реестр'!$I23="","",'Реестр'!Q23)</f>
        <v/>
      </c>
      <c r="E28" s="10">
        <f>IF('Реестр'!$I23="","",'Реестр'!R23)</f>
        <v/>
      </c>
      <c r="F28" s="10">
        <f>IF('Реестр'!$I23="","",'Реестр'!J23)</f>
        <v/>
      </c>
      <c r="G28" s="15">
        <f>IF('Реестр'!$I23="","",'Реестр'!U23)</f>
        <v/>
      </c>
      <c r="H28" s="10">
        <f>IF('Реестр'!$I23="","",'Реестр'!V23)</f>
        <v/>
      </c>
      <c r="I28" s="10">
        <f>IF('Реестр'!$I23="","",'Реестр'!W23)</f>
        <v/>
      </c>
      <c r="J28" s="10">
        <f>IF('Реестр'!$I23="","",'Реестр'!L23)</f>
        <v/>
      </c>
    </row>
    <row r="29">
      <c r="A29" s="10">
        <f>IF('Реестр'!$I24="","",'Реестр'!A24)</f>
        <v/>
      </c>
      <c r="B29" s="10">
        <f>IF('Реестр'!$I24="","",'Реестр'!B24)</f>
        <v/>
      </c>
      <c r="C29" s="14">
        <f>IF('Реестр'!$I24="","",'Реестр'!I24)</f>
        <v/>
      </c>
      <c r="D29" s="10">
        <f>IF('Реестр'!$I24="","",'Реестр'!Q24)</f>
        <v/>
      </c>
      <c r="E29" s="10">
        <f>IF('Реестр'!$I24="","",'Реестр'!R24)</f>
        <v/>
      </c>
      <c r="F29" s="10">
        <f>IF('Реестр'!$I24="","",'Реестр'!J24)</f>
        <v/>
      </c>
      <c r="G29" s="15">
        <f>IF('Реестр'!$I24="","",'Реестр'!U24)</f>
        <v/>
      </c>
      <c r="H29" s="10">
        <f>IF('Реестр'!$I24="","",'Реестр'!V24)</f>
        <v/>
      </c>
      <c r="I29" s="10">
        <f>IF('Реестр'!$I24="","",'Реестр'!W24)</f>
        <v/>
      </c>
      <c r="J29" s="10">
        <f>IF('Реестр'!$I24="","",'Реестр'!L24)</f>
        <v/>
      </c>
    </row>
    <row r="30">
      <c r="A30" s="10">
        <f>IF('Реестр'!$I25="","",'Реестр'!A25)</f>
        <v/>
      </c>
      <c r="B30" s="10">
        <f>IF('Реестр'!$I25="","",'Реестр'!B25)</f>
        <v/>
      </c>
      <c r="C30" s="14">
        <f>IF('Реестр'!$I25="","",'Реестр'!I25)</f>
        <v/>
      </c>
      <c r="D30" s="10">
        <f>IF('Реестр'!$I25="","",'Реестр'!Q25)</f>
        <v/>
      </c>
      <c r="E30" s="10">
        <f>IF('Реестр'!$I25="","",'Реестр'!R25)</f>
        <v/>
      </c>
      <c r="F30" s="10">
        <f>IF('Реестр'!$I25="","",'Реестр'!J25)</f>
        <v/>
      </c>
      <c r="G30" s="15">
        <f>IF('Реестр'!$I25="","",'Реестр'!U25)</f>
        <v/>
      </c>
      <c r="H30" s="10">
        <f>IF('Реестр'!$I25="","",'Реестр'!V25)</f>
        <v/>
      </c>
      <c r="I30" s="10">
        <f>IF('Реестр'!$I25="","",'Реестр'!W25)</f>
        <v/>
      </c>
      <c r="J30" s="10">
        <f>IF('Реестр'!$I25="","",'Реестр'!L25)</f>
        <v/>
      </c>
    </row>
    <row r="31">
      <c r="A31" s="10">
        <f>IF('Реестр'!$I26="","",'Реестр'!A26)</f>
        <v/>
      </c>
      <c r="B31" s="10">
        <f>IF('Реестр'!$I26="","",'Реестр'!B26)</f>
        <v/>
      </c>
      <c r="C31" s="14">
        <f>IF('Реестр'!$I26="","",'Реестр'!I26)</f>
        <v/>
      </c>
      <c r="D31" s="10">
        <f>IF('Реестр'!$I26="","",'Реестр'!Q26)</f>
        <v/>
      </c>
      <c r="E31" s="10">
        <f>IF('Реестр'!$I26="","",'Реестр'!R26)</f>
        <v/>
      </c>
      <c r="F31" s="10">
        <f>IF('Реестр'!$I26="","",'Реестр'!J26)</f>
        <v/>
      </c>
      <c r="G31" s="15">
        <f>IF('Реестр'!$I26="","",'Реестр'!U26)</f>
        <v/>
      </c>
      <c r="H31" s="10">
        <f>IF('Реестр'!$I26="","",'Реестр'!V26)</f>
        <v/>
      </c>
      <c r="I31" s="10">
        <f>IF('Реестр'!$I26="","",'Реестр'!W26)</f>
        <v/>
      </c>
      <c r="J31" s="10">
        <f>IF('Реестр'!$I26="","",'Реестр'!L26)</f>
        <v/>
      </c>
    </row>
    <row r="32">
      <c r="A32" s="10">
        <f>IF('Реестр'!$I27="","",'Реестр'!A27)</f>
        <v/>
      </c>
      <c r="B32" s="10">
        <f>IF('Реестр'!$I27="","",'Реестр'!B27)</f>
        <v/>
      </c>
      <c r="C32" s="14">
        <f>IF('Реестр'!$I27="","",'Реестр'!I27)</f>
        <v/>
      </c>
      <c r="D32" s="10">
        <f>IF('Реестр'!$I27="","",'Реестр'!Q27)</f>
        <v/>
      </c>
      <c r="E32" s="10">
        <f>IF('Реестр'!$I27="","",'Реестр'!R27)</f>
        <v/>
      </c>
      <c r="F32" s="10">
        <f>IF('Реестр'!$I27="","",'Реестр'!J27)</f>
        <v/>
      </c>
      <c r="G32" s="15">
        <f>IF('Реестр'!$I27="","",'Реестр'!U27)</f>
        <v/>
      </c>
      <c r="H32" s="10">
        <f>IF('Реестр'!$I27="","",'Реестр'!V27)</f>
        <v/>
      </c>
      <c r="I32" s="10">
        <f>IF('Реестр'!$I27="","",'Реестр'!W27)</f>
        <v/>
      </c>
      <c r="J32" s="10">
        <f>IF('Реестр'!$I27="","",'Реестр'!L27)</f>
        <v/>
      </c>
    </row>
    <row r="33">
      <c r="A33" s="10">
        <f>IF('Реестр'!$I28="","",'Реестр'!A28)</f>
        <v/>
      </c>
      <c r="B33" s="10">
        <f>IF('Реестр'!$I28="","",'Реестр'!B28)</f>
        <v/>
      </c>
      <c r="C33" s="14">
        <f>IF('Реестр'!$I28="","",'Реестр'!I28)</f>
        <v/>
      </c>
      <c r="D33" s="10">
        <f>IF('Реестр'!$I28="","",'Реестр'!Q28)</f>
        <v/>
      </c>
      <c r="E33" s="10">
        <f>IF('Реестр'!$I28="","",'Реестр'!R28)</f>
        <v/>
      </c>
      <c r="F33" s="10">
        <f>IF('Реестр'!$I28="","",'Реестр'!J28)</f>
        <v/>
      </c>
      <c r="G33" s="15">
        <f>IF('Реестр'!$I28="","",'Реестр'!U28)</f>
        <v/>
      </c>
      <c r="H33" s="10">
        <f>IF('Реестр'!$I28="","",'Реестр'!V28)</f>
        <v/>
      </c>
      <c r="I33" s="10">
        <f>IF('Реестр'!$I28="","",'Реестр'!W28)</f>
        <v/>
      </c>
      <c r="J33" s="10">
        <f>IF('Реестр'!$I28="","",'Реестр'!L28)</f>
        <v/>
      </c>
    </row>
    <row r="34">
      <c r="A34" s="10">
        <f>IF('Реестр'!$I29="","",'Реестр'!A29)</f>
        <v/>
      </c>
      <c r="B34" s="10">
        <f>IF('Реестр'!$I29="","",'Реестр'!B29)</f>
        <v/>
      </c>
      <c r="C34" s="14">
        <f>IF('Реестр'!$I29="","",'Реестр'!I29)</f>
        <v/>
      </c>
      <c r="D34" s="10">
        <f>IF('Реестр'!$I29="","",'Реестр'!Q29)</f>
        <v/>
      </c>
      <c r="E34" s="10">
        <f>IF('Реестр'!$I29="","",'Реестр'!R29)</f>
        <v/>
      </c>
      <c r="F34" s="10">
        <f>IF('Реестр'!$I29="","",'Реестр'!J29)</f>
        <v/>
      </c>
      <c r="G34" s="15">
        <f>IF('Реестр'!$I29="","",'Реестр'!U29)</f>
        <v/>
      </c>
      <c r="H34" s="10">
        <f>IF('Реестр'!$I29="","",'Реестр'!V29)</f>
        <v/>
      </c>
      <c r="I34" s="10">
        <f>IF('Реестр'!$I29="","",'Реестр'!W29)</f>
        <v/>
      </c>
      <c r="J34" s="10">
        <f>IF('Реестр'!$I29="","",'Реестр'!L29)</f>
        <v/>
      </c>
    </row>
    <row r="35">
      <c r="A35" s="10">
        <f>IF('Реестр'!$I30="","",'Реестр'!A30)</f>
        <v/>
      </c>
      <c r="B35" s="10">
        <f>IF('Реестр'!$I30="","",'Реестр'!B30)</f>
        <v/>
      </c>
      <c r="C35" s="14">
        <f>IF('Реестр'!$I30="","",'Реестр'!I30)</f>
        <v/>
      </c>
      <c r="D35" s="10">
        <f>IF('Реестр'!$I30="","",'Реестр'!Q30)</f>
        <v/>
      </c>
      <c r="E35" s="10">
        <f>IF('Реестр'!$I30="","",'Реестр'!R30)</f>
        <v/>
      </c>
      <c r="F35" s="10">
        <f>IF('Реестр'!$I30="","",'Реестр'!J30)</f>
        <v/>
      </c>
      <c r="G35" s="15">
        <f>IF('Реестр'!$I30="","",'Реестр'!U30)</f>
        <v/>
      </c>
      <c r="H35" s="10">
        <f>IF('Реестр'!$I30="","",'Реестр'!V30)</f>
        <v/>
      </c>
      <c r="I35" s="10">
        <f>IF('Реестр'!$I30="","",'Реестр'!W30)</f>
        <v/>
      </c>
      <c r="J35" s="10">
        <f>IF('Реестр'!$I30="","",'Реестр'!L30)</f>
        <v/>
      </c>
    </row>
    <row r="36">
      <c r="A36" s="10">
        <f>IF('Реестр'!$I31="","",'Реестр'!A31)</f>
        <v/>
      </c>
      <c r="B36" s="10">
        <f>IF('Реестр'!$I31="","",'Реестр'!B31)</f>
        <v/>
      </c>
      <c r="C36" s="14">
        <f>IF('Реестр'!$I31="","",'Реестр'!I31)</f>
        <v/>
      </c>
      <c r="D36" s="10">
        <f>IF('Реестр'!$I31="","",'Реестр'!Q31)</f>
        <v/>
      </c>
      <c r="E36" s="10">
        <f>IF('Реестр'!$I31="","",'Реестр'!R31)</f>
        <v/>
      </c>
      <c r="F36" s="10">
        <f>IF('Реестр'!$I31="","",'Реестр'!J31)</f>
        <v/>
      </c>
      <c r="G36" s="15">
        <f>IF('Реестр'!$I31="","",'Реестр'!U31)</f>
        <v/>
      </c>
      <c r="H36" s="10">
        <f>IF('Реестр'!$I31="","",'Реестр'!V31)</f>
        <v/>
      </c>
      <c r="I36" s="10">
        <f>IF('Реестр'!$I31="","",'Реестр'!W31)</f>
        <v/>
      </c>
      <c r="J36" s="10">
        <f>IF('Реестр'!$I31="","",'Реестр'!L31)</f>
        <v/>
      </c>
    </row>
    <row r="37">
      <c r="A37" s="10">
        <f>IF('Реестр'!$I32="","",'Реестр'!A32)</f>
        <v/>
      </c>
      <c r="B37" s="10">
        <f>IF('Реестр'!$I32="","",'Реестр'!B32)</f>
        <v/>
      </c>
      <c r="C37" s="14">
        <f>IF('Реестр'!$I32="","",'Реестр'!I32)</f>
        <v/>
      </c>
      <c r="D37" s="10">
        <f>IF('Реестр'!$I32="","",'Реестр'!Q32)</f>
        <v/>
      </c>
      <c r="E37" s="10">
        <f>IF('Реестр'!$I32="","",'Реестр'!R32)</f>
        <v/>
      </c>
      <c r="F37" s="10">
        <f>IF('Реестр'!$I32="","",'Реестр'!J32)</f>
        <v/>
      </c>
      <c r="G37" s="15">
        <f>IF('Реестр'!$I32="","",'Реестр'!U32)</f>
        <v/>
      </c>
      <c r="H37" s="10">
        <f>IF('Реестр'!$I32="","",'Реестр'!V32)</f>
        <v/>
      </c>
      <c r="I37" s="10">
        <f>IF('Реестр'!$I32="","",'Реестр'!W32)</f>
        <v/>
      </c>
      <c r="J37" s="10">
        <f>IF('Реестр'!$I32="","",'Реестр'!L32)</f>
        <v/>
      </c>
    </row>
    <row r="38">
      <c r="A38" s="10">
        <f>IF('Реестр'!$I33="","",'Реестр'!A33)</f>
        <v/>
      </c>
      <c r="B38" s="10">
        <f>IF('Реестр'!$I33="","",'Реестр'!B33)</f>
        <v/>
      </c>
      <c r="C38" s="14">
        <f>IF('Реестр'!$I33="","",'Реестр'!I33)</f>
        <v/>
      </c>
      <c r="D38" s="10">
        <f>IF('Реестр'!$I33="","",'Реестр'!Q33)</f>
        <v/>
      </c>
      <c r="E38" s="10">
        <f>IF('Реестр'!$I33="","",'Реестр'!R33)</f>
        <v/>
      </c>
      <c r="F38" s="10">
        <f>IF('Реестр'!$I33="","",'Реестр'!J33)</f>
        <v/>
      </c>
      <c r="G38" s="15">
        <f>IF('Реестр'!$I33="","",'Реестр'!U33)</f>
        <v/>
      </c>
      <c r="H38" s="10">
        <f>IF('Реестр'!$I33="","",'Реестр'!V33)</f>
        <v/>
      </c>
      <c r="I38" s="10">
        <f>IF('Реестр'!$I33="","",'Реестр'!W33)</f>
        <v/>
      </c>
      <c r="J38" s="10">
        <f>IF('Реестр'!$I33="","",'Реестр'!L33)</f>
        <v/>
      </c>
    </row>
    <row r="39">
      <c r="A39" s="10">
        <f>IF('Реестр'!$I34="","",'Реестр'!A34)</f>
        <v/>
      </c>
      <c r="B39" s="10">
        <f>IF('Реестр'!$I34="","",'Реестр'!B34)</f>
        <v/>
      </c>
      <c r="C39" s="14">
        <f>IF('Реестр'!$I34="","",'Реестр'!I34)</f>
        <v/>
      </c>
      <c r="D39" s="10">
        <f>IF('Реестр'!$I34="","",'Реестр'!Q34)</f>
        <v/>
      </c>
      <c r="E39" s="10">
        <f>IF('Реестр'!$I34="","",'Реестр'!R34)</f>
        <v/>
      </c>
      <c r="F39" s="10">
        <f>IF('Реестр'!$I34="","",'Реестр'!J34)</f>
        <v/>
      </c>
      <c r="G39" s="15">
        <f>IF('Реестр'!$I34="","",'Реестр'!U34)</f>
        <v/>
      </c>
      <c r="H39" s="10">
        <f>IF('Реестр'!$I34="","",'Реестр'!V34)</f>
        <v/>
      </c>
      <c r="I39" s="10">
        <f>IF('Реестр'!$I34="","",'Реестр'!W34)</f>
        <v/>
      </c>
      <c r="J39" s="10">
        <f>IF('Реестр'!$I34="","",'Реестр'!L34)</f>
        <v/>
      </c>
    </row>
    <row r="40">
      <c r="A40" s="10">
        <f>IF('Реестр'!$I35="","",'Реестр'!A35)</f>
        <v/>
      </c>
      <c r="B40" s="10">
        <f>IF('Реестр'!$I35="","",'Реестр'!B35)</f>
        <v/>
      </c>
      <c r="C40" s="14">
        <f>IF('Реестр'!$I35="","",'Реестр'!I35)</f>
        <v/>
      </c>
      <c r="D40" s="10">
        <f>IF('Реестр'!$I35="","",'Реестр'!Q35)</f>
        <v/>
      </c>
      <c r="E40" s="10">
        <f>IF('Реестр'!$I35="","",'Реестр'!R35)</f>
        <v/>
      </c>
      <c r="F40" s="10">
        <f>IF('Реестр'!$I35="","",'Реестр'!J35)</f>
        <v/>
      </c>
      <c r="G40" s="15">
        <f>IF('Реестр'!$I35="","",'Реестр'!U35)</f>
        <v/>
      </c>
      <c r="H40" s="10">
        <f>IF('Реестр'!$I35="","",'Реестр'!V35)</f>
        <v/>
      </c>
      <c r="I40" s="10">
        <f>IF('Реестр'!$I35="","",'Реестр'!W35)</f>
        <v/>
      </c>
      <c r="J40" s="10">
        <f>IF('Реестр'!$I35="","",'Реестр'!L35)</f>
        <v/>
      </c>
    </row>
    <row r="41">
      <c r="A41" s="10">
        <f>IF('Реестр'!$I36="","",'Реестр'!A36)</f>
        <v/>
      </c>
      <c r="B41" s="10">
        <f>IF('Реестр'!$I36="","",'Реестр'!B36)</f>
        <v/>
      </c>
      <c r="C41" s="14">
        <f>IF('Реестр'!$I36="","",'Реестр'!I36)</f>
        <v/>
      </c>
      <c r="D41" s="10">
        <f>IF('Реестр'!$I36="","",'Реестр'!Q36)</f>
        <v/>
      </c>
      <c r="E41" s="10">
        <f>IF('Реестр'!$I36="","",'Реестр'!R36)</f>
        <v/>
      </c>
      <c r="F41" s="10">
        <f>IF('Реестр'!$I36="","",'Реестр'!J36)</f>
        <v/>
      </c>
      <c r="G41" s="15">
        <f>IF('Реестр'!$I36="","",'Реестр'!U36)</f>
        <v/>
      </c>
      <c r="H41" s="10">
        <f>IF('Реестр'!$I36="","",'Реестр'!V36)</f>
        <v/>
      </c>
      <c r="I41" s="10">
        <f>IF('Реестр'!$I36="","",'Реестр'!W36)</f>
        <v/>
      </c>
      <c r="J41" s="10">
        <f>IF('Реестр'!$I36="","",'Реестр'!L36)</f>
        <v/>
      </c>
    </row>
    <row r="42">
      <c r="A42" s="10">
        <f>IF('Реестр'!$I37="","",'Реестр'!A37)</f>
        <v/>
      </c>
      <c r="B42" s="10">
        <f>IF('Реестр'!$I37="","",'Реестр'!B37)</f>
        <v/>
      </c>
      <c r="C42" s="14">
        <f>IF('Реестр'!$I37="","",'Реестр'!I37)</f>
        <v/>
      </c>
      <c r="D42" s="10">
        <f>IF('Реестр'!$I37="","",'Реестр'!Q37)</f>
        <v/>
      </c>
      <c r="E42" s="10">
        <f>IF('Реестр'!$I37="","",'Реестр'!R37)</f>
        <v/>
      </c>
      <c r="F42" s="10">
        <f>IF('Реестр'!$I37="","",'Реестр'!J37)</f>
        <v/>
      </c>
      <c r="G42" s="15">
        <f>IF('Реестр'!$I37="","",'Реестр'!U37)</f>
        <v/>
      </c>
      <c r="H42" s="10">
        <f>IF('Реестр'!$I37="","",'Реестр'!V37)</f>
        <v/>
      </c>
      <c r="I42" s="10">
        <f>IF('Реестр'!$I37="","",'Реестр'!W37)</f>
        <v/>
      </c>
      <c r="J42" s="10">
        <f>IF('Реестр'!$I37="","",'Реестр'!L37)</f>
        <v/>
      </c>
    </row>
    <row r="43">
      <c r="A43" s="10">
        <f>IF('Реестр'!$I38="","",'Реестр'!A38)</f>
        <v/>
      </c>
      <c r="B43" s="10">
        <f>IF('Реестр'!$I38="","",'Реестр'!B38)</f>
        <v/>
      </c>
      <c r="C43" s="14">
        <f>IF('Реестр'!$I38="","",'Реестр'!I38)</f>
        <v/>
      </c>
      <c r="D43" s="10">
        <f>IF('Реестр'!$I38="","",'Реестр'!Q38)</f>
        <v/>
      </c>
      <c r="E43" s="10">
        <f>IF('Реестр'!$I38="","",'Реестр'!R38)</f>
        <v/>
      </c>
      <c r="F43" s="10">
        <f>IF('Реестр'!$I38="","",'Реестр'!J38)</f>
        <v/>
      </c>
      <c r="G43" s="15">
        <f>IF('Реестр'!$I38="","",'Реестр'!U38)</f>
        <v/>
      </c>
      <c r="H43" s="10">
        <f>IF('Реестр'!$I38="","",'Реестр'!V38)</f>
        <v/>
      </c>
      <c r="I43" s="10">
        <f>IF('Реестр'!$I38="","",'Реестр'!W38)</f>
        <v/>
      </c>
      <c r="J43" s="10">
        <f>IF('Реестр'!$I38="","",'Реестр'!L38)</f>
        <v/>
      </c>
    </row>
    <row r="44">
      <c r="A44" s="10">
        <f>IF('Реестр'!$I39="","",'Реестр'!A39)</f>
        <v/>
      </c>
      <c r="B44" s="10">
        <f>IF('Реестр'!$I39="","",'Реестр'!B39)</f>
        <v/>
      </c>
      <c r="C44" s="14">
        <f>IF('Реестр'!$I39="","",'Реестр'!I39)</f>
        <v/>
      </c>
      <c r="D44" s="10">
        <f>IF('Реестр'!$I39="","",'Реестр'!Q39)</f>
        <v/>
      </c>
      <c r="E44" s="10">
        <f>IF('Реестр'!$I39="","",'Реестр'!R39)</f>
        <v/>
      </c>
      <c r="F44" s="10">
        <f>IF('Реестр'!$I39="","",'Реестр'!J39)</f>
        <v/>
      </c>
      <c r="G44" s="15">
        <f>IF('Реестр'!$I39="","",'Реестр'!U39)</f>
        <v/>
      </c>
      <c r="H44" s="10">
        <f>IF('Реестр'!$I39="","",'Реестр'!V39)</f>
        <v/>
      </c>
      <c r="I44" s="10">
        <f>IF('Реестр'!$I39="","",'Реестр'!W39)</f>
        <v/>
      </c>
      <c r="J44" s="10">
        <f>IF('Реестр'!$I39="","",'Реестр'!L39)</f>
        <v/>
      </c>
    </row>
    <row r="45">
      <c r="A45" s="10">
        <f>IF('Реестр'!$I40="","",'Реестр'!A40)</f>
        <v/>
      </c>
      <c r="B45" s="10">
        <f>IF('Реестр'!$I40="","",'Реестр'!B40)</f>
        <v/>
      </c>
      <c r="C45" s="14">
        <f>IF('Реестр'!$I40="","",'Реестр'!I40)</f>
        <v/>
      </c>
      <c r="D45" s="10">
        <f>IF('Реестр'!$I40="","",'Реестр'!Q40)</f>
        <v/>
      </c>
      <c r="E45" s="10">
        <f>IF('Реестр'!$I40="","",'Реестр'!R40)</f>
        <v/>
      </c>
      <c r="F45" s="10">
        <f>IF('Реестр'!$I40="","",'Реестр'!J40)</f>
        <v/>
      </c>
      <c r="G45" s="15">
        <f>IF('Реестр'!$I40="","",'Реестр'!U40)</f>
        <v/>
      </c>
      <c r="H45" s="10">
        <f>IF('Реестр'!$I40="","",'Реестр'!V40)</f>
        <v/>
      </c>
      <c r="I45" s="10">
        <f>IF('Реестр'!$I40="","",'Реестр'!W40)</f>
        <v/>
      </c>
      <c r="J45" s="10">
        <f>IF('Реестр'!$I40="","",'Реестр'!L40)</f>
        <v/>
      </c>
    </row>
    <row r="46">
      <c r="A46" s="10">
        <f>IF('Реестр'!$I41="","",'Реестр'!A41)</f>
        <v/>
      </c>
      <c r="B46" s="10">
        <f>IF('Реестр'!$I41="","",'Реестр'!B41)</f>
        <v/>
      </c>
      <c r="C46" s="14">
        <f>IF('Реестр'!$I41="","",'Реестр'!I41)</f>
        <v/>
      </c>
      <c r="D46" s="10">
        <f>IF('Реестр'!$I41="","",'Реестр'!Q41)</f>
        <v/>
      </c>
      <c r="E46" s="10">
        <f>IF('Реестр'!$I41="","",'Реестр'!R41)</f>
        <v/>
      </c>
      <c r="F46" s="10">
        <f>IF('Реестр'!$I41="","",'Реестр'!J41)</f>
        <v/>
      </c>
      <c r="G46" s="15">
        <f>IF('Реестр'!$I41="","",'Реестр'!U41)</f>
        <v/>
      </c>
      <c r="H46" s="10">
        <f>IF('Реестр'!$I41="","",'Реестр'!V41)</f>
        <v/>
      </c>
      <c r="I46" s="10">
        <f>IF('Реестр'!$I41="","",'Реестр'!W41)</f>
        <v/>
      </c>
      <c r="J46" s="10">
        <f>IF('Реестр'!$I41="","",'Реестр'!L41)</f>
        <v/>
      </c>
    </row>
    <row r="47">
      <c r="A47" s="10">
        <f>IF('Реестр'!$I42="","",'Реестр'!A42)</f>
        <v/>
      </c>
      <c r="B47" s="10">
        <f>IF('Реестр'!$I42="","",'Реестр'!B42)</f>
        <v/>
      </c>
      <c r="C47" s="14">
        <f>IF('Реестр'!$I42="","",'Реестр'!I42)</f>
        <v/>
      </c>
      <c r="D47" s="10">
        <f>IF('Реестр'!$I42="","",'Реестр'!Q42)</f>
        <v/>
      </c>
      <c r="E47" s="10">
        <f>IF('Реестр'!$I42="","",'Реестр'!R42)</f>
        <v/>
      </c>
      <c r="F47" s="10">
        <f>IF('Реестр'!$I42="","",'Реестр'!J42)</f>
        <v/>
      </c>
      <c r="G47" s="15">
        <f>IF('Реестр'!$I42="","",'Реестр'!U42)</f>
        <v/>
      </c>
      <c r="H47" s="10">
        <f>IF('Реестр'!$I42="","",'Реестр'!V42)</f>
        <v/>
      </c>
      <c r="I47" s="10">
        <f>IF('Реестр'!$I42="","",'Реестр'!W42)</f>
        <v/>
      </c>
      <c r="J47" s="10">
        <f>IF('Реестр'!$I42="","",'Реестр'!L42)</f>
        <v/>
      </c>
    </row>
    <row r="48">
      <c r="A48" s="10">
        <f>IF('Реестр'!$I43="","",'Реестр'!A43)</f>
        <v/>
      </c>
      <c r="B48" s="10">
        <f>IF('Реестр'!$I43="","",'Реестр'!B43)</f>
        <v/>
      </c>
      <c r="C48" s="14">
        <f>IF('Реестр'!$I43="","",'Реестр'!I43)</f>
        <v/>
      </c>
      <c r="D48" s="10">
        <f>IF('Реестр'!$I43="","",'Реестр'!Q43)</f>
        <v/>
      </c>
      <c r="E48" s="10">
        <f>IF('Реестр'!$I43="","",'Реестр'!R43)</f>
        <v/>
      </c>
      <c r="F48" s="10">
        <f>IF('Реестр'!$I43="","",'Реестр'!J43)</f>
        <v/>
      </c>
      <c r="G48" s="15">
        <f>IF('Реестр'!$I43="","",'Реестр'!U43)</f>
        <v/>
      </c>
      <c r="H48" s="10">
        <f>IF('Реестр'!$I43="","",'Реестр'!V43)</f>
        <v/>
      </c>
      <c r="I48" s="10">
        <f>IF('Реестр'!$I43="","",'Реестр'!W43)</f>
        <v/>
      </c>
      <c r="J48" s="10">
        <f>IF('Реестр'!$I43="","",'Реестр'!L43)</f>
        <v/>
      </c>
    </row>
    <row r="49">
      <c r="A49" s="10">
        <f>IF('Реестр'!$I44="","",'Реестр'!A44)</f>
        <v/>
      </c>
      <c r="B49" s="10">
        <f>IF('Реестр'!$I44="","",'Реестр'!B44)</f>
        <v/>
      </c>
      <c r="C49" s="14">
        <f>IF('Реестр'!$I44="","",'Реестр'!I44)</f>
        <v/>
      </c>
      <c r="D49" s="10">
        <f>IF('Реестр'!$I44="","",'Реестр'!Q44)</f>
        <v/>
      </c>
      <c r="E49" s="10">
        <f>IF('Реестр'!$I44="","",'Реестр'!R44)</f>
        <v/>
      </c>
      <c r="F49" s="10">
        <f>IF('Реестр'!$I44="","",'Реестр'!J44)</f>
        <v/>
      </c>
      <c r="G49" s="15">
        <f>IF('Реестр'!$I44="","",'Реестр'!U44)</f>
        <v/>
      </c>
      <c r="H49" s="10">
        <f>IF('Реестр'!$I44="","",'Реестр'!V44)</f>
        <v/>
      </c>
      <c r="I49" s="10">
        <f>IF('Реестр'!$I44="","",'Реестр'!W44)</f>
        <v/>
      </c>
      <c r="J49" s="10">
        <f>IF('Реестр'!$I44="","",'Реестр'!L44)</f>
        <v/>
      </c>
    </row>
    <row r="50">
      <c r="A50" s="10">
        <f>IF('Реестр'!$I45="","",'Реестр'!A45)</f>
        <v/>
      </c>
      <c r="B50" s="10">
        <f>IF('Реестр'!$I45="","",'Реестр'!B45)</f>
        <v/>
      </c>
      <c r="C50" s="14">
        <f>IF('Реестр'!$I45="","",'Реестр'!I45)</f>
        <v/>
      </c>
      <c r="D50" s="10">
        <f>IF('Реестр'!$I45="","",'Реестр'!Q45)</f>
        <v/>
      </c>
      <c r="E50" s="10">
        <f>IF('Реестр'!$I45="","",'Реестр'!R45)</f>
        <v/>
      </c>
      <c r="F50" s="10">
        <f>IF('Реестр'!$I45="","",'Реестр'!J45)</f>
        <v/>
      </c>
      <c r="G50" s="15">
        <f>IF('Реестр'!$I45="","",'Реестр'!U45)</f>
        <v/>
      </c>
      <c r="H50" s="10">
        <f>IF('Реестр'!$I45="","",'Реестр'!V45)</f>
        <v/>
      </c>
      <c r="I50" s="10">
        <f>IF('Реестр'!$I45="","",'Реестр'!W45)</f>
        <v/>
      </c>
      <c r="J50" s="10">
        <f>IF('Реестр'!$I45="","",'Реестр'!L45)</f>
        <v/>
      </c>
    </row>
    <row r="51">
      <c r="A51" s="10">
        <f>IF('Реестр'!$I46="","",'Реестр'!A46)</f>
        <v/>
      </c>
      <c r="B51" s="10">
        <f>IF('Реестр'!$I46="","",'Реестр'!B46)</f>
        <v/>
      </c>
      <c r="C51" s="14">
        <f>IF('Реестр'!$I46="","",'Реестр'!I46)</f>
        <v/>
      </c>
      <c r="D51" s="10">
        <f>IF('Реестр'!$I46="","",'Реестр'!Q46)</f>
        <v/>
      </c>
      <c r="E51" s="10">
        <f>IF('Реестр'!$I46="","",'Реестр'!R46)</f>
        <v/>
      </c>
      <c r="F51" s="10">
        <f>IF('Реестр'!$I46="","",'Реестр'!J46)</f>
        <v/>
      </c>
      <c r="G51" s="15">
        <f>IF('Реестр'!$I46="","",'Реестр'!U46)</f>
        <v/>
      </c>
      <c r="H51" s="10">
        <f>IF('Реестр'!$I46="","",'Реестр'!V46)</f>
        <v/>
      </c>
      <c r="I51" s="10">
        <f>IF('Реестр'!$I46="","",'Реестр'!W46)</f>
        <v/>
      </c>
      <c r="J51" s="10">
        <f>IF('Реестр'!$I46="","",'Реестр'!L46)</f>
        <v/>
      </c>
    </row>
    <row r="52">
      <c r="A52" s="10">
        <f>IF('Реестр'!$I47="","",'Реестр'!A47)</f>
        <v/>
      </c>
      <c r="B52" s="10">
        <f>IF('Реестр'!$I47="","",'Реестр'!B47)</f>
        <v/>
      </c>
      <c r="C52" s="14">
        <f>IF('Реестр'!$I47="","",'Реестр'!I47)</f>
        <v/>
      </c>
      <c r="D52" s="10">
        <f>IF('Реестр'!$I47="","",'Реестр'!Q47)</f>
        <v/>
      </c>
      <c r="E52" s="10">
        <f>IF('Реестр'!$I47="","",'Реестр'!R47)</f>
        <v/>
      </c>
      <c r="F52" s="10">
        <f>IF('Реестр'!$I47="","",'Реестр'!J47)</f>
        <v/>
      </c>
      <c r="G52" s="15">
        <f>IF('Реестр'!$I47="","",'Реестр'!U47)</f>
        <v/>
      </c>
      <c r="H52" s="10">
        <f>IF('Реестр'!$I47="","",'Реестр'!V47)</f>
        <v/>
      </c>
      <c r="I52" s="10">
        <f>IF('Реестр'!$I47="","",'Реестр'!W47)</f>
        <v/>
      </c>
      <c r="J52" s="10">
        <f>IF('Реестр'!$I47="","",'Реестр'!L47)</f>
        <v/>
      </c>
    </row>
    <row r="53">
      <c r="A53" s="10">
        <f>IF('Реестр'!$I48="","",'Реестр'!A48)</f>
        <v/>
      </c>
      <c r="B53" s="10">
        <f>IF('Реестр'!$I48="","",'Реестр'!B48)</f>
        <v/>
      </c>
      <c r="C53" s="14">
        <f>IF('Реестр'!$I48="","",'Реестр'!I48)</f>
        <v/>
      </c>
      <c r="D53" s="10">
        <f>IF('Реестр'!$I48="","",'Реестр'!Q48)</f>
        <v/>
      </c>
      <c r="E53" s="10">
        <f>IF('Реестр'!$I48="","",'Реестр'!R48)</f>
        <v/>
      </c>
      <c r="F53" s="10">
        <f>IF('Реестр'!$I48="","",'Реестр'!J48)</f>
        <v/>
      </c>
      <c r="G53" s="15">
        <f>IF('Реестр'!$I48="","",'Реестр'!U48)</f>
        <v/>
      </c>
      <c r="H53" s="10">
        <f>IF('Реестр'!$I48="","",'Реестр'!V48)</f>
        <v/>
      </c>
      <c r="I53" s="10">
        <f>IF('Реестр'!$I48="","",'Реестр'!W48)</f>
        <v/>
      </c>
      <c r="J53" s="10">
        <f>IF('Реестр'!$I48="","",'Реестр'!L48)</f>
        <v/>
      </c>
    </row>
    <row r="54">
      <c r="A54" s="10">
        <f>IF('Реестр'!$I49="","",'Реестр'!A49)</f>
        <v/>
      </c>
      <c r="B54" s="10">
        <f>IF('Реестр'!$I49="","",'Реестр'!B49)</f>
        <v/>
      </c>
      <c r="C54" s="14">
        <f>IF('Реестр'!$I49="","",'Реестр'!I49)</f>
        <v/>
      </c>
      <c r="D54" s="10">
        <f>IF('Реестр'!$I49="","",'Реестр'!Q49)</f>
        <v/>
      </c>
      <c r="E54" s="10">
        <f>IF('Реестр'!$I49="","",'Реестр'!R49)</f>
        <v/>
      </c>
      <c r="F54" s="10">
        <f>IF('Реестр'!$I49="","",'Реестр'!J49)</f>
        <v/>
      </c>
      <c r="G54" s="15">
        <f>IF('Реестр'!$I49="","",'Реестр'!U49)</f>
        <v/>
      </c>
      <c r="H54" s="10">
        <f>IF('Реестр'!$I49="","",'Реестр'!V49)</f>
        <v/>
      </c>
      <c r="I54" s="10">
        <f>IF('Реестр'!$I49="","",'Реестр'!W49)</f>
        <v/>
      </c>
      <c r="J54" s="10">
        <f>IF('Реестр'!$I49="","",'Реестр'!L49)</f>
        <v/>
      </c>
    </row>
    <row r="55">
      <c r="A55" s="10">
        <f>IF('Реестр'!$I50="","",'Реестр'!A50)</f>
        <v/>
      </c>
      <c r="B55" s="10">
        <f>IF('Реестр'!$I50="","",'Реестр'!B50)</f>
        <v/>
      </c>
      <c r="C55" s="14">
        <f>IF('Реестр'!$I50="","",'Реестр'!I50)</f>
        <v/>
      </c>
      <c r="D55" s="10">
        <f>IF('Реестр'!$I50="","",'Реестр'!Q50)</f>
        <v/>
      </c>
      <c r="E55" s="10">
        <f>IF('Реестр'!$I50="","",'Реестр'!R50)</f>
        <v/>
      </c>
      <c r="F55" s="10">
        <f>IF('Реестр'!$I50="","",'Реестр'!J50)</f>
        <v/>
      </c>
      <c r="G55" s="15">
        <f>IF('Реестр'!$I50="","",'Реестр'!U50)</f>
        <v/>
      </c>
      <c r="H55" s="10">
        <f>IF('Реестр'!$I50="","",'Реестр'!V50)</f>
        <v/>
      </c>
      <c r="I55" s="10">
        <f>IF('Реестр'!$I50="","",'Реестр'!W50)</f>
        <v/>
      </c>
      <c r="J55" s="10">
        <f>IF('Реестр'!$I50="","",'Реестр'!L50)</f>
        <v/>
      </c>
    </row>
    <row r="56">
      <c r="A56" s="10">
        <f>IF('Реестр'!$I51="","",'Реестр'!A51)</f>
        <v/>
      </c>
      <c r="B56" s="10">
        <f>IF('Реестр'!$I51="","",'Реестр'!B51)</f>
        <v/>
      </c>
      <c r="C56" s="14">
        <f>IF('Реестр'!$I51="","",'Реестр'!I51)</f>
        <v/>
      </c>
      <c r="D56" s="10">
        <f>IF('Реестр'!$I51="","",'Реестр'!Q51)</f>
        <v/>
      </c>
      <c r="E56" s="10">
        <f>IF('Реестр'!$I51="","",'Реестр'!R51)</f>
        <v/>
      </c>
      <c r="F56" s="10">
        <f>IF('Реестр'!$I51="","",'Реестр'!J51)</f>
        <v/>
      </c>
      <c r="G56" s="15">
        <f>IF('Реестр'!$I51="","",'Реестр'!U51)</f>
        <v/>
      </c>
      <c r="H56" s="10">
        <f>IF('Реестр'!$I51="","",'Реестр'!V51)</f>
        <v/>
      </c>
      <c r="I56" s="10">
        <f>IF('Реестр'!$I51="","",'Реестр'!W51)</f>
        <v/>
      </c>
      <c r="J56" s="10">
        <f>IF('Реестр'!$I51="","",'Реестр'!L51)</f>
        <v/>
      </c>
    </row>
    <row r="57">
      <c r="A57" s="10">
        <f>IF('Реестр'!$I52="","",'Реестр'!A52)</f>
        <v/>
      </c>
      <c r="B57" s="10">
        <f>IF('Реестр'!$I52="","",'Реестр'!B52)</f>
        <v/>
      </c>
      <c r="C57" s="14">
        <f>IF('Реестр'!$I52="","",'Реестр'!I52)</f>
        <v/>
      </c>
      <c r="D57" s="10">
        <f>IF('Реестр'!$I52="","",'Реестр'!Q52)</f>
        <v/>
      </c>
      <c r="E57" s="10">
        <f>IF('Реестр'!$I52="","",'Реестр'!R52)</f>
        <v/>
      </c>
      <c r="F57" s="10">
        <f>IF('Реестр'!$I52="","",'Реестр'!J52)</f>
        <v/>
      </c>
      <c r="G57" s="15">
        <f>IF('Реестр'!$I52="","",'Реестр'!U52)</f>
        <v/>
      </c>
      <c r="H57" s="10">
        <f>IF('Реестр'!$I52="","",'Реестр'!V52)</f>
        <v/>
      </c>
      <c r="I57" s="10">
        <f>IF('Реестр'!$I52="","",'Реестр'!W52)</f>
        <v/>
      </c>
      <c r="J57" s="10">
        <f>IF('Реестр'!$I52="","",'Реестр'!L52)</f>
        <v/>
      </c>
    </row>
    <row r="58">
      <c r="A58" s="10">
        <f>IF('Реестр'!$I53="","",'Реестр'!A53)</f>
        <v/>
      </c>
      <c r="B58" s="10">
        <f>IF('Реестр'!$I53="","",'Реестр'!B53)</f>
        <v/>
      </c>
      <c r="C58" s="14">
        <f>IF('Реестр'!$I53="","",'Реестр'!I53)</f>
        <v/>
      </c>
      <c r="D58" s="10">
        <f>IF('Реестр'!$I53="","",'Реестр'!Q53)</f>
        <v/>
      </c>
      <c r="E58" s="10">
        <f>IF('Реестр'!$I53="","",'Реестр'!R53)</f>
        <v/>
      </c>
      <c r="F58" s="10">
        <f>IF('Реестр'!$I53="","",'Реестр'!J53)</f>
        <v/>
      </c>
      <c r="G58" s="15">
        <f>IF('Реестр'!$I53="","",'Реестр'!U53)</f>
        <v/>
      </c>
      <c r="H58" s="10">
        <f>IF('Реестр'!$I53="","",'Реестр'!V53)</f>
        <v/>
      </c>
      <c r="I58" s="10">
        <f>IF('Реестр'!$I53="","",'Реестр'!W53)</f>
        <v/>
      </c>
      <c r="J58" s="10">
        <f>IF('Реестр'!$I53="","",'Реестр'!L53)</f>
        <v/>
      </c>
    </row>
    <row r="59">
      <c r="A59" s="10">
        <f>IF('Реестр'!$I54="","",'Реестр'!A54)</f>
        <v/>
      </c>
      <c r="B59" s="10">
        <f>IF('Реестр'!$I54="","",'Реестр'!B54)</f>
        <v/>
      </c>
      <c r="C59" s="14">
        <f>IF('Реестр'!$I54="","",'Реестр'!I54)</f>
        <v/>
      </c>
      <c r="D59" s="10">
        <f>IF('Реестр'!$I54="","",'Реестр'!Q54)</f>
        <v/>
      </c>
      <c r="E59" s="10">
        <f>IF('Реестр'!$I54="","",'Реестр'!R54)</f>
        <v/>
      </c>
      <c r="F59" s="10">
        <f>IF('Реестр'!$I54="","",'Реестр'!J54)</f>
        <v/>
      </c>
      <c r="G59" s="15">
        <f>IF('Реестр'!$I54="","",'Реестр'!U54)</f>
        <v/>
      </c>
      <c r="H59" s="10">
        <f>IF('Реестр'!$I54="","",'Реестр'!V54)</f>
        <v/>
      </c>
      <c r="I59" s="10">
        <f>IF('Реестр'!$I54="","",'Реестр'!W54)</f>
        <v/>
      </c>
      <c r="J59" s="10">
        <f>IF('Реестр'!$I54="","",'Реестр'!L54)</f>
        <v/>
      </c>
    </row>
    <row r="60">
      <c r="A60" s="10">
        <f>IF('Реестр'!$I55="","",'Реестр'!A55)</f>
        <v/>
      </c>
      <c r="B60" s="10">
        <f>IF('Реестр'!$I55="","",'Реестр'!B55)</f>
        <v/>
      </c>
      <c r="C60" s="14">
        <f>IF('Реестр'!$I55="","",'Реестр'!I55)</f>
        <v/>
      </c>
      <c r="D60" s="10">
        <f>IF('Реестр'!$I55="","",'Реестр'!Q55)</f>
        <v/>
      </c>
      <c r="E60" s="10">
        <f>IF('Реестр'!$I55="","",'Реестр'!R55)</f>
        <v/>
      </c>
      <c r="F60" s="10">
        <f>IF('Реестр'!$I55="","",'Реестр'!J55)</f>
        <v/>
      </c>
      <c r="G60" s="15">
        <f>IF('Реестр'!$I55="","",'Реестр'!U55)</f>
        <v/>
      </c>
      <c r="H60" s="10">
        <f>IF('Реестр'!$I55="","",'Реестр'!V55)</f>
        <v/>
      </c>
      <c r="I60" s="10">
        <f>IF('Реестр'!$I55="","",'Реестр'!W55)</f>
        <v/>
      </c>
      <c r="J60" s="10">
        <f>IF('Реестр'!$I55="","",'Реестр'!L55)</f>
        <v/>
      </c>
    </row>
    <row r="61">
      <c r="A61" s="10">
        <f>IF('Реестр'!$I56="","",'Реестр'!A56)</f>
        <v/>
      </c>
      <c r="B61" s="10">
        <f>IF('Реестр'!$I56="","",'Реестр'!B56)</f>
        <v/>
      </c>
      <c r="C61" s="14">
        <f>IF('Реестр'!$I56="","",'Реестр'!I56)</f>
        <v/>
      </c>
      <c r="D61" s="10">
        <f>IF('Реестр'!$I56="","",'Реестр'!Q56)</f>
        <v/>
      </c>
      <c r="E61" s="10">
        <f>IF('Реестр'!$I56="","",'Реестр'!R56)</f>
        <v/>
      </c>
      <c r="F61" s="10">
        <f>IF('Реестр'!$I56="","",'Реестр'!J56)</f>
        <v/>
      </c>
      <c r="G61" s="15">
        <f>IF('Реестр'!$I56="","",'Реестр'!U56)</f>
        <v/>
      </c>
      <c r="H61" s="10">
        <f>IF('Реестр'!$I56="","",'Реестр'!V56)</f>
        <v/>
      </c>
      <c r="I61" s="10">
        <f>IF('Реестр'!$I56="","",'Реестр'!W56)</f>
        <v/>
      </c>
      <c r="J61" s="10">
        <f>IF('Реестр'!$I56="","",'Реестр'!L56)</f>
        <v/>
      </c>
    </row>
    <row r="62">
      <c r="A62" s="10">
        <f>IF('Реестр'!$I57="","",'Реестр'!A57)</f>
        <v/>
      </c>
      <c r="B62" s="10">
        <f>IF('Реестр'!$I57="","",'Реестр'!B57)</f>
        <v/>
      </c>
      <c r="C62" s="14">
        <f>IF('Реестр'!$I57="","",'Реестр'!I57)</f>
        <v/>
      </c>
      <c r="D62" s="10">
        <f>IF('Реестр'!$I57="","",'Реестр'!Q57)</f>
        <v/>
      </c>
      <c r="E62" s="10">
        <f>IF('Реестр'!$I57="","",'Реестр'!R57)</f>
        <v/>
      </c>
      <c r="F62" s="10">
        <f>IF('Реестр'!$I57="","",'Реестр'!J57)</f>
        <v/>
      </c>
      <c r="G62" s="15">
        <f>IF('Реестр'!$I57="","",'Реестр'!U57)</f>
        <v/>
      </c>
      <c r="H62" s="10">
        <f>IF('Реестр'!$I57="","",'Реестр'!V57)</f>
        <v/>
      </c>
      <c r="I62" s="10">
        <f>IF('Реестр'!$I57="","",'Реестр'!W57)</f>
        <v/>
      </c>
      <c r="J62" s="10">
        <f>IF('Реестр'!$I57="","",'Реестр'!L57)</f>
        <v/>
      </c>
    </row>
    <row r="63">
      <c r="A63" s="10">
        <f>IF('Реестр'!$I58="","",'Реестр'!A58)</f>
        <v/>
      </c>
      <c r="B63" s="10">
        <f>IF('Реестр'!$I58="","",'Реестр'!B58)</f>
        <v/>
      </c>
      <c r="C63" s="14">
        <f>IF('Реестр'!$I58="","",'Реестр'!I58)</f>
        <v/>
      </c>
      <c r="D63" s="10">
        <f>IF('Реестр'!$I58="","",'Реестр'!Q58)</f>
        <v/>
      </c>
      <c r="E63" s="10">
        <f>IF('Реестр'!$I58="","",'Реестр'!R58)</f>
        <v/>
      </c>
      <c r="F63" s="10">
        <f>IF('Реестр'!$I58="","",'Реестр'!J58)</f>
        <v/>
      </c>
      <c r="G63" s="15">
        <f>IF('Реестр'!$I58="","",'Реестр'!U58)</f>
        <v/>
      </c>
      <c r="H63" s="10">
        <f>IF('Реестр'!$I58="","",'Реестр'!V58)</f>
        <v/>
      </c>
      <c r="I63" s="10">
        <f>IF('Реестр'!$I58="","",'Реестр'!W58)</f>
        <v/>
      </c>
      <c r="J63" s="10">
        <f>IF('Реестр'!$I58="","",'Реестр'!L58)</f>
        <v/>
      </c>
    </row>
    <row r="64">
      <c r="A64" s="10">
        <f>IF('Реестр'!$I59="","",'Реестр'!A59)</f>
        <v/>
      </c>
      <c r="B64" s="10">
        <f>IF('Реестр'!$I59="","",'Реестр'!B59)</f>
        <v/>
      </c>
      <c r="C64" s="14">
        <f>IF('Реестр'!$I59="","",'Реестр'!I59)</f>
        <v/>
      </c>
      <c r="D64" s="10">
        <f>IF('Реестр'!$I59="","",'Реестр'!Q59)</f>
        <v/>
      </c>
      <c r="E64" s="10">
        <f>IF('Реестр'!$I59="","",'Реестр'!R59)</f>
        <v/>
      </c>
      <c r="F64" s="10">
        <f>IF('Реестр'!$I59="","",'Реестр'!J59)</f>
        <v/>
      </c>
      <c r="G64" s="15">
        <f>IF('Реестр'!$I59="","",'Реестр'!U59)</f>
        <v/>
      </c>
      <c r="H64" s="10">
        <f>IF('Реестр'!$I59="","",'Реестр'!V59)</f>
        <v/>
      </c>
      <c r="I64" s="10">
        <f>IF('Реестр'!$I59="","",'Реестр'!W59)</f>
        <v/>
      </c>
      <c r="J64" s="10">
        <f>IF('Реестр'!$I59="","",'Реестр'!L59)</f>
        <v/>
      </c>
    </row>
    <row r="65">
      <c r="A65" s="10">
        <f>IF('Реестр'!$I60="","",'Реестр'!A60)</f>
        <v/>
      </c>
      <c r="B65" s="10">
        <f>IF('Реестр'!$I60="","",'Реестр'!B60)</f>
        <v/>
      </c>
      <c r="C65" s="14">
        <f>IF('Реестр'!$I60="","",'Реестр'!I60)</f>
        <v/>
      </c>
      <c r="D65" s="10">
        <f>IF('Реестр'!$I60="","",'Реестр'!Q60)</f>
        <v/>
      </c>
      <c r="E65" s="10">
        <f>IF('Реестр'!$I60="","",'Реестр'!R60)</f>
        <v/>
      </c>
      <c r="F65" s="10">
        <f>IF('Реестр'!$I60="","",'Реестр'!J60)</f>
        <v/>
      </c>
      <c r="G65" s="15">
        <f>IF('Реестр'!$I60="","",'Реестр'!U60)</f>
        <v/>
      </c>
      <c r="H65" s="10">
        <f>IF('Реестр'!$I60="","",'Реестр'!V60)</f>
        <v/>
      </c>
      <c r="I65" s="10">
        <f>IF('Реестр'!$I60="","",'Реестр'!W60)</f>
        <v/>
      </c>
      <c r="J65" s="10">
        <f>IF('Реестр'!$I60="","",'Реестр'!L60)</f>
        <v/>
      </c>
    </row>
    <row r="66">
      <c r="A66" s="10">
        <f>IF('Реестр'!$I61="","",'Реестр'!A61)</f>
        <v/>
      </c>
      <c r="B66" s="10">
        <f>IF('Реестр'!$I61="","",'Реестр'!B61)</f>
        <v/>
      </c>
      <c r="C66" s="14">
        <f>IF('Реестр'!$I61="","",'Реестр'!I61)</f>
        <v/>
      </c>
      <c r="D66" s="10">
        <f>IF('Реестр'!$I61="","",'Реестр'!Q61)</f>
        <v/>
      </c>
      <c r="E66" s="10">
        <f>IF('Реестр'!$I61="","",'Реестр'!R61)</f>
        <v/>
      </c>
      <c r="F66" s="10">
        <f>IF('Реестр'!$I61="","",'Реестр'!J61)</f>
        <v/>
      </c>
      <c r="G66" s="15">
        <f>IF('Реестр'!$I61="","",'Реестр'!U61)</f>
        <v/>
      </c>
      <c r="H66" s="10">
        <f>IF('Реестр'!$I61="","",'Реестр'!V61)</f>
        <v/>
      </c>
      <c r="I66" s="10">
        <f>IF('Реестр'!$I61="","",'Реестр'!W61)</f>
        <v/>
      </c>
      <c r="J66" s="10">
        <f>IF('Реестр'!$I61="","",'Реестр'!L61)</f>
        <v/>
      </c>
    </row>
    <row r="67">
      <c r="A67" s="10">
        <f>IF('Реестр'!$I62="","",'Реестр'!A62)</f>
        <v/>
      </c>
      <c r="B67" s="10">
        <f>IF('Реестр'!$I62="","",'Реестр'!B62)</f>
        <v/>
      </c>
      <c r="C67" s="14">
        <f>IF('Реестр'!$I62="","",'Реестр'!I62)</f>
        <v/>
      </c>
      <c r="D67" s="10">
        <f>IF('Реестр'!$I62="","",'Реестр'!Q62)</f>
        <v/>
      </c>
      <c r="E67" s="10">
        <f>IF('Реестр'!$I62="","",'Реестр'!R62)</f>
        <v/>
      </c>
      <c r="F67" s="10">
        <f>IF('Реестр'!$I62="","",'Реестр'!J62)</f>
        <v/>
      </c>
      <c r="G67" s="15">
        <f>IF('Реестр'!$I62="","",'Реестр'!U62)</f>
        <v/>
      </c>
      <c r="H67" s="10">
        <f>IF('Реестр'!$I62="","",'Реестр'!V62)</f>
        <v/>
      </c>
      <c r="I67" s="10">
        <f>IF('Реестр'!$I62="","",'Реестр'!W62)</f>
        <v/>
      </c>
      <c r="J67" s="10">
        <f>IF('Реестр'!$I62="","",'Реестр'!L62)</f>
        <v/>
      </c>
    </row>
    <row r="68">
      <c r="A68" s="10">
        <f>IF('Реестр'!$I63="","",'Реестр'!A63)</f>
        <v/>
      </c>
      <c r="B68" s="10">
        <f>IF('Реестр'!$I63="","",'Реестр'!B63)</f>
        <v/>
      </c>
      <c r="C68" s="14">
        <f>IF('Реестр'!$I63="","",'Реестр'!I63)</f>
        <v/>
      </c>
      <c r="D68" s="10">
        <f>IF('Реестр'!$I63="","",'Реестр'!Q63)</f>
        <v/>
      </c>
      <c r="E68" s="10">
        <f>IF('Реестр'!$I63="","",'Реестр'!R63)</f>
        <v/>
      </c>
      <c r="F68" s="10">
        <f>IF('Реестр'!$I63="","",'Реестр'!J63)</f>
        <v/>
      </c>
      <c r="G68" s="15">
        <f>IF('Реестр'!$I63="","",'Реестр'!U63)</f>
        <v/>
      </c>
      <c r="H68" s="10">
        <f>IF('Реестр'!$I63="","",'Реестр'!V63)</f>
        <v/>
      </c>
      <c r="I68" s="10">
        <f>IF('Реестр'!$I63="","",'Реестр'!W63)</f>
        <v/>
      </c>
      <c r="J68" s="10">
        <f>IF('Реестр'!$I63="","",'Реестр'!L63)</f>
        <v/>
      </c>
    </row>
    <row r="69">
      <c r="A69" s="10">
        <f>IF('Реестр'!$I64="","",'Реестр'!A64)</f>
        <v/>
      </c>
      <c r="B69" s="10">
        <f>IF('Реестр'!$I64="","",'Реестр'!B64)</f>
        <v/>
      </c>
      <c r="C69" s="14">
        <f>IF('Реестр'!$I64="","",'Реестр'!I64)</f>
        <v/>
      </c>
      <c r="D69" s="10">
        <f>IF('Реестр'!$I64="","",'Реестр'!Q64)</f>
        <v/>
      </c>
      <c r="E69" s="10">
        <f>IF('Реестр'!$I64="","",'Реестр'!R64)</f>
        <v/>
      </c>
      <c r="F69" s="10">
        <f>IF('Реестр'!$I64="","",'Реестр'!J64)</f>
        <v/>
      </c>
      <c r="G69" s="15">
        <f>IF('Реестр'!$I64="","",'Реестр'!U64)</f>
        <v/>
      </c>
      <c r="H69" s="10">
        <f>IF('Реестр'!$I64="","",'Реестр'!V64)</f>
        <v/>
      </c>
      <c r="I69" s="10">
        <f>IF('Реестр'!$I64="","",'Реестр'!W64)</f>
        <v/>
      </c>
      <c r="J69" s="10">
        <f>IF('Реестр'!$I64="","",'Реестр'!L64)</f>
        <v/>
      </c>
    </row>
    <row r="70">
      <c r="A70" s="10">
        <f>IF('Реестр'!$I65="","",'Реестр'!A65)</f>
        <v/>
      </c>
      <c r="B70" s="10">
        <f>IF('Реестр'!$I65="","",'Реестр'!B65)</f>
        <v/>
      </c>
      <c r="C70" s="14">
        <f>IF('Реестр'!$I65="","",'Реестр'!I65)</f>
        <v/>
      </c>
      <c r="D70" s="10">
        <f>IF('Реестр'!$I65="","",'Реестр'!Q65)</f>
        <v/>
      </c>
      <c r="E70" s="10">
        <f>IF('Реестр'!$I65="","",'Реестр'!R65)</f>
        <v/>
      </c>
      <c r="F70" s="10">
        <f>IF('Реестр'!$I65="","",'Реестр'!J65)</f>
        <v/>
      </c>
      <c r="G70" s="15">
        <f>IF('Реестр'!$I65="","",'Реестр'!U65)</f>
        <v/>
      </c>
      <c r="H70" s="10">
        <f>IF('Реестр'!$I65="","",'Реестр'!V65)</f>
        <v/>
      </c>
      <c r="I70" s="10">
        <f>IF('Реестр'!$I65="","",'Реестр'!W65)</f>
        <v/>
      </c>
      <c r="J70" s="10">
        <f>IF('Реестр'!$I65="","",'Реестр'!L65)</f>
        <v/>
      </c>
    </row>
    <row r="71">
      <c r="A71" s="10">
        <f>IF('Реестр'!$I66="","",'Реестр'!A66)</f>
        <v/>
      </c>
      <c r="B71" s="10">
        <f>IF('Реестр'!$I66="","",'Реестр'!B66)</f>
        <v/>
      </c>
      <c r="C71" s="14">
        <f>IF('Реестр'!$I66="","",'Реестр'!I66)</f>
        <v/>
      </c>
      <c r="D71" s="10">
        <f>IF('Реестр'!$I66="","",'Реестр'!Q66)</f>
        <v/>
      </c>
      <c r="E71" s="10">
        <f>IF('Реестр'!$I66="","",'Реестр'!R66)</f>
        <v/>
      </c>
      <c r="F71" s="10">
        <f>IF('Реестр'!$I66="","",'Реестр'!J66)</f>
        <v/>
      </c>
      <c r="G71" s="15">
        <f>IF('Реестр'!$I66="","",'Реестр'!U66)</f>
        <v/>
      </c>
      <c r="H71" s="10">
        <f>IF('Реестр'!$I66="","",'Реестр'!V66)</f>
        <v/>
      </c>
      <c r="I71" s="10">
        <f>IF('Реестр'!$I66="","",'Реестр'!W66)</f>
        <v/>
      </c>
      <c r="J71" s="10">
        <f>IF('Реестр'!$I66="","",'Реестр'!L66)</f>
        <v/>
      </c>
    </row>
    <row r="72">
      <c r="A72" s="10">
        <f>IF('Реестр'!$I67="","",'Реестр'!A67)</f>
        <v/>
      </c>
      <c r="B72" s="10">
        <f>IF('Реестр'!$I67="","",'Реестр'!B67)</f>
        <v/>
      </c>
      <c r="C72" s="14">
        <f>IF('Реестр'!$I67="","",'Реестр'!I67)</f>
        <v/>
      </c>
      <c r="D72" s="10">
        <f>IF('Реестр'!$I67="","",'Реестр'!Q67)</f>
        <v/>
      </c>
      <c r="E72" s="10">
        <f>IF('Реестр'!$I67="","",'Реестр'!R67)</f>
        <v/>
      </c>
      <c r="F72" s="10">
        <f>IF('Реестр'!$I67="","",'Реестр'!J67)</f>
        <v/>
      </c>
      <c r="G72" s="15">
        <f>IF('Реестр'!$I67="","",'Реестр'!U67)</f>
        <v/>
      </c>
      <c r="H72" s="10">
        <f>IF('Реестр'!$I67="","",'Реестр'!V67)</f>
        <v/>
      </c>
      <c r="I72" s="10">
        <f>IF('Реестр'!$I67="","",'Реестр'!W67)</f>
        <v/>
      </c>
      <c r="J72" s="10">
        <f>IF('Реестр'!$I67="","",'Реестр'!L67)</f>
        <v/>
      </c>
    </row>
    <row r="73">
      <c r="A73" s="10">
        <f>IF('Реестр'!$I68="","",'Реестр'!A68)</f>
        <v/>
      </c>
      <c r="B73" s="10">
        <f>IF('Реестр'!$I68="","",'Реестр'!B68)</f>
        <v/>
      </c>
      <c r="C73" s="14">
        <f>IF('Реестр'!$I68="","",'Реестр'!I68)</f>
        <v/>
      </c>
      <c r="D73" s="10">
        <f>IF('Реестр'!$I68="","",'Реестр'!Q68)</f>
        <v/>
      </c>
      <c r="E73" s="10">
        <f>IF('Реестр'!$I68="","",'Реестр'!R68)</f>
        <v/>
      </c>
      <c r="F73" s="10">
        <f>IF('Реестр'!$I68="","",'Реестр'!J68)</f>
        <v/>
      </c>
      <c r="G73" s="15">
        <f>IF('Реестр'!$I68="","",'Реестр'!U68)</f>
        <v/>
      </c>
      <c r="H73" s="10">
        <f>IF('Реестр'!$I68="","",'Реестр'!V68)</f>
        <v/>
      </c>
      <c r="I73" s="10">
        <f>IF('Реестр'!$I68="","",'Реестр'!W68)</f>
        <v/>
      </c>
      <c r="J73" s="10">
        <f>IF('Реестр'!$I68="","",'Реестр'!L68)</f>
        <v/>
      </c>
    </row>
    <row r="74">
      <c r="A74" s="10">
        <f>IF('Реестр'!$I69="","",'Реестр'!A69)</f>
        <v/>
      </c>
      <c r="B74" s="10">
        <f>IF('Реестр'!$I69="","",'Реестр'!B69)</f>
        <v/>
      </c>
      <c r="C74" s="14">
        <f>IF('Реестр'!$I69="","",'Реестр'!I69)</f>
        <v/>
      </c>
      <c r="D74" s="10">
        <f>IF('Реестр'!$I69="","",'Реестр'!Q69)</f>
        <v/>
      </c>
      <c r="E74" s="10">
        <f>IF('Реестр'!$I69="","",'Реестр'!R69)</f>
        <v/>
      </c>
      <c r="F74" s="10">
        <f>IF('Реестр'!$I69="","",'Реестр'!J69)</f>
        <v/>
      </c>
      <c r="G74" s="15">
        <f>IF('Реестр'!$I69="","",'Реестр'!U69)</f>
        <v/>
      </c>
      <c r="H74" s="10">
        <f>IF('Реестр'!$I69="","",'Реестр'!V69)</f>
        <v/>
      </c>
      <c r="I74" s="10">
        <f>IF('Реестр'!$I69="","",'Реестр'!W69)</f>
        <v/>
      </c>
      <c r="J74" s="10">
        <f>IF('Реестр'!$I69="","",'Реестр'!L69)</f>
        <v/>
      </c>
    </row>
    <row r="75">
      <c r="A75" s="10">
        <f>IF('Реестр'!$I70="","",'Реестр'!A70)</f>
        <v/>
      </c>
      <c r="B75" s="10">
        <f>IF('Реестр'!$I70="","",'Реестр'!B70)</f>
        <v/>
      </c>
      <c r="C75" s="14">
        <f>IF('Реестр'!$I70="","",'Реестр'!I70)</f>
        <v/>
      </c>
      <c r="D75" s="10">
        <f>IF('Реестр'!$I70="","",'Реестр'!Q70)</f>
        <v/>
      </c>
      <c r="E75" s="10">
        <f>IF('Реестр'!$I70="","",'Реестр'!R70)</f>
        <v/>
      </c>
      <c r="F75" s="10">
        <f>IF('Реестр'!$I70="","",'Реестр'!J70)</f>
        <v/>
      </c>
      <c r="G75" s="15">
        <f>IF('Реестр'!$I70="","",'Реестр'!U70)</f>
        <v/>
      </c>
      <c r="H75" s="10">
        <f>IF('Реестр'!$I70="","",'Реестр'!V70)</f>
        <v/>
      </c>
      <c r="I75" s="10">
        <f>IF('Реестр'!$I70="","",'Реестр'!W70)</f>
        <v/>
      </c>
      <c r="J75" s="10">
        <f>IF('Реестр'!$I70="","",'Реестр'!L70)</f>
        <v/>
      </c>
    </row>
    <row r="76">
      <c r="A76" s="10">
        <f>IF('Реестр'!$I71="","",'Реестр'!A71)</f>
        <v/>
      </c>
      <c r="B76" s="10">
        <f>IF('Реестр'!$I71="","",'Реестр'!B71)</f>
        <v/>
      </c>
      <c r="C76" s="14">
        <f>IF('Реестр'!$I71="","",'Реестр'!I71)</f>
        <v/>
      </c>
      <c r="D76" s="10">
        <f>IF('Реестр'!$I71="","",'Реестр'!Q71)</f>
        <v/>
      </c>
      <c r="E76" s="10">
        <f>IF('Реестр'!$I71="","",'Реестр'!R71)</f>
        <v/>
      </c>
      <c r="F76" s="10">
        <f>IF('Реестр'!$I71="","",'Реестр'!J71)</f>
        <v/>
      </c>
      <c r="G76" s="15">
        <f>IF('Реестр'!$I71="","",'Реестр'!U71)</f>
        <v/>
      </c>
      <c r="H76" s="10">
        <f>IF('Реестр'!$I71="","",'Реестр'!V71)</f>
        <v/>
      </c>
      <c r="I76" s="10">
        <f>IF('Реестр'!$I71="","",'Реестр'!W71)</f>
        <v/>
      </c>
      <c r="J76" s="10">
        <f>IF('Реестр'!$I71="","",'Реестр'!L71)</f>
        <v/>
      </c>
    </row>
    <row r="77">
      <c r="A77" s="10">
        <f>IF('Реестр'!$I72="","",'Реестр'!A72)</f>
        <v/>
      </c>
      <c r="B77" s="10">
        <f>IF('Реестр'!$I72="","",'Реестр'!B72)</f>
        <v/>
      </c>
      <c r="C77" s="14">
        <f>IF('Реестр'!$I72="","",'Реестр'!I72)</f>
        <v/>
      </c>
      <c r="D77" s="10">
        <f>IF('Реестр'!$I72="","",'Реестр'!Q72)</f>
        <v/>
      </c>
      <c r="E77" s="10">
        <f>IF('Реестр'!$I72="","",'Реестр'!R72)</f>
        <v/>
      </c>
      <c r="F77" s="10">
        <f>IF('Реестр'!$I72="","",'Реестр'!J72)</f>
        <v/>
      </c>
      <c r="G77" s="15">
        <f>IF('Реестр'!$I72="","",'Реестр'!U72)</f>
        <v/>
      </c>
      <c r="H77" s="10">
        <f>IF('Реестр'!$I72="","",'Реестр'!V72)</f>
        <v/>
      </c>
      <c r="I77" s="10">
        <f>IF('Реестр'!$I72="","",'Реестр'!W72)</f>
        <v/>
      </c>
      <c r="J77" s="10">
        <f>IF('Реестр'!$I72="","",'Реестр'!L72)</f>
        <v/>
      </c>
    </row>
    <row r="78">
      <c r="A78" s="10">
        <f>IF('Реестр'!$I73="","",'Реестр'!A73)</f>
        <v/>
      </c>
      <c r="B78" s="10">
        <f>IF('Реестр'!$I73="","",'Реестр'!B73)</f>
        <v/>
      </c>
      <c r="C78" s="14">
        <f>IF('Реестр'!$I73="","",'Реестр'!I73)</f>
        <v/>
      </c>
      <c r="D78" s="10">
        <f>IF('Реестр'!$I73="","",'Реестр'!Q73)</f>
        <v/>
      </c>
      <c r="E78" s="10">
        <f>IF('Реестр'!$I73="","",'Реестр'!R73)</f>
        <v/>
      </c>
      <c r="F78" s="10">
        <f>IF('Реестр'!$I73="","",'Реестр'!J73)</f>
        <v/>
      </c>
      <c r="G78" s="15">
        <f>IF('Реестр'!$I73="","",'Реестр'!U73)</f>
        <v/>
      </c>
      <c r="H78" s="10">
        <f>IF('Реестр'!$I73="","",'Реестр'!V73)</f>
        <v/>
      </c>
      <c r="I78" s="10">
        <f>IF('Реестр'!$I73="","",'Реестр'!W73)</f>
        <v/>
      </c>
      <c r="J78" s="10">
        <f>IF('Реестр'!$I73="","",'Реестр'!L73)</f>
        <v/>
      </c>
    </row>
    <row r="79">
      <c r="A79" s="10">
        <f>IF('Реестр'!$I74="","",'Реестр'!A74)</f>
        <v/>
      </c>
      <c r="B79" s="10">
        <f>IF('Реестр'!$I74="","",'Реестр'!B74)</f>
        <v/>
      </c>
      <c r="C79" s="14">
        <f>IF('Реестр'!$I74="","",'Реестр'!I74)</f>
        <v/>
      </c>
      <c r="D79" s="10">
        <f>IF('Реестр'!$I74="","",'Реестр'!Q74)</f>
        <v/>
      </c>
      <c r="E79" s="10">
        <f>IF('Реестр'!$I74="","",'Реестр'!R74)</f>
        <v/>
      </c>
      <c r="F79" s="10">
        <f>IF('Реестр'!$I74="","",'Реестр'!J74)</f>
        <v/>
      </c>
      <c r="G79" s="15">
        <f>IF('Реестр'!$I74="","",'Реестр'!U74)</f>
        <v/>
      </c>
      <c r="H79" s="10">
        <f>IF('Реестр'!$I74="","",'Реестр'!V74)</f>
        <v/>
      </c>
      <c r="I79" s="10">
        <f>IF('Реестр'!$I74="","",'Реестр'!W74)</f>
        <v/>
      </c>
      <c r="J79" s="10">
        <f>IF('Реестр'!$I74="","",'Реестр'!L74)</f>
        <v/>
      </c>
    </row>
    <row r="80">
      <c r="A80" s="10">
        <f>IF('Реестр'!$I75="","",'Реестр'!A75)</f>
        <v/>
      </c>
      <c r="B80" s="10">
        <f>IF('Реестр'!$I75="","",'Реестр'!B75)</f>
        <v/>
      </c>
      <c r="C80" s="14">
        <f>IF('Реестр'!$I75="","",'Реестр'!I75)</f>
        <v/>
      </c>
      <c r="D80" s="10">
        <f>IF('Реестр'!$I75="","",'Реестр'!Q75)</f>
        <v/>
      </c>
      <c r="E80" s="10">
        <f>IF('Реестр'!$I75="","",'Реестр'!R75)</f>
        <v/>
      </c>
      <c r="F80" s="10">
        <f>IF('Реестр'!$I75="","",'Реестр'!J75)</f>
        <v/>
      </c>
      <c r="G80" s="15">
        <f>IF('Реестр'!$I75="","",'Реестр'!U75)</f>
        <v/>
      </c>
      <c r="H80" s="10">
        <f>IF('Реестр'!$I75="","",'Реестр'!V75)</f>
        <v/>
      </c>
      <c r="I80" s="10">
        <f>IF('Реестр'!$I75="","",'Реестр'!W75)</f>
        <v/>
      </c>
      <c r="J80" s="10">
        <f>IF('Реестр'!$I75="","",'Реестр'!L75)</f>
        <v/>
      </c>
    </row>
    <row r="81">
      <c r="A81" s="10">
        <f>IF('Реестр'!$I76="","",'Реестр'!A76)</f>
        <v/>
      </c>
      <c r="B81" s="10">
        <f>IF('Реестр'!$I76="","",'Реестр'!B76)</f>
        <v/>
      </c>
      <c r="C81" s="14">
        <f>IF('Реестр'!$I76="","",'Реестр'!I76)</f>
        <v/>
      </c>
      <c r="D81" s="10">
        <f>IF('Реестр'!$I76="","",'Реестр'!Q76)</f>
        <v/>
      </c>
      <c r="E81" s="10">
        <f>IF('Реестр'!$I76="","",'Реестр'!R76)</f>
        <v/>
      </c>
      <c r="F81" s="10">
        <f>IF('Реестр'!$I76="","",'Реестр'!J76)</f>
        <v/>
      </c>
      <c r="G81" s="15">
        <f>IF('Реестр'!$I76="","",'Реестр'!U76)</f>
        <v/>
      </c>
      <c r="H81" s="10">
        <f>IF('Реестр'!$I76="","",'Реестр'!V76)</f>
        <v/>
      </c>
      <c r="I81" s="10">
        <f>IF('Реестр'!$I76="","",'Реестр'!W76)</f>
        <v/>
      </c>
      <c r="J81" s="10">
        <f>IF('Реестр'!$I76="","",'Реестр'!L76)</f>
        <v/>
      </c>
    </row>
    <row r="82">
      <c r="A82" s="10">
        <f>IF('Реестр'!$I77="","",'Реестр'!A77)</f>
        <v/>
      </c>
      <c r="B82" s="10">
        <f>IF('Реестр'!$I77="","",'Реестр'!B77)</f>
        <v/>
      </c>
      <c r="C82" s="14">
        <f>IF('Реестр'!$I77="","",'Реестр'!I77)</f>
        <v/>
      </c>
      <c r="D82" s="10">
        <f>IF('Реестр'!$I77="","",'Реестр'!Q77)</f>
        <v/>
      </c>
      <c r="E82" s="10">
        <f>IF('Реестр'!$I77="","",'Реестр'!R77)</f>
        <v/>
      </c>
      <c r="F82" s="10">
        <f>IF('Реестр'!$I77="","",'Реестр'!J77)</f>
        <v/>
      </c>
      <c r="G82" s="15">
        <f>IF('Реестр'!$I77="","",'Реестр'!U77)</f>
        <v/>
      </c>
      <c r="H82" s="10">
        <f>IF('Реестр'!$I77="","",'Реестр'!V77)</f>
        <v/>
      </c>
      <c r="I82" s="10">
        <f>IF('Реестр'!$I77="","",'Реестр'!W77)</f>
        <v/>
      </c>
      <c r="J82" s="10">
        <f>IF('Реестр'!$I77="","",'Реестр'!L77)</f>
        <v/>
      </c>
    </row>
    <row r="83">
      <c r="A83" s="10">
        <f>IF('Реестр'!$I78="","",'Реестр'!A78)</f>
        <v/>
      </c>
      <c r="B83" s="10">
        <f>IF('Реестр'!$I78="","",'Реестр'!B78)</f>
        <v/>
      </c>
      <c r="C83" s="14">
        <f>IF('Реестр'!$I78="","",'Реестр'!I78)</f>
        <v/>
      </c>
      <c r="D83" s="10">
        <f>IF('Реестр'!$I78="","",'Реестр'!Q78)</f>
        <v/>
      </c>
      <c r="E83" s="10">
        <f>IF('Реестр'!$I78="","",'Реестр'!R78)</f>
        <v/>
      </c>
      <c r="F83" s="10">
        <f>IF('Реестр'!$I78="","",'Реестр'!J78)</f>
        <v/>
      </c>
      <c r="G83" s="15">
        <f>IF('Реестр'!$I78="","",'Реестр'!U78)</f>
        <v/>
      </c>
      <c r="H83" s="10">
        <f>IF('Реестр'!$I78="","",'Реестр'!V78)</f>
        <v/>
      </c>
      <c r="I83" s="10">
        <f>IF('Реестр'!$I78="","",'Реестр'!W78)</f>
        <v/>
      </c>
      <c r="J83" s="10">
        <f>IF('Реестр'!$I78="","",'Реестр'!L78)</f>
        <v/>
      </c>
    </row>
    <row r="84">
      <c r="A84" s="10">
        <f>IF('Реестр'!$I79="","",'Реестр'!A79)</f>
        <v/>
      </c>
      <c r="B84" s="10">
        <f>IF('Реестр'!$I79="","",'Реестр'!B79)</f>
        <v/>
      </c>
      <c r="C84" s="14">
        <f>IF('Реестр'!$I79="","",'Реестр'!I79)</f>
        <v/>
      </c>
      <c r="D84" s="10">
        <f>IF('Реестр'!$I79="","",'Реестр'!Q79)</f>
        <v/>
      </c>
      <c r="E84" s="10">
        <f>IF('Реестр'!$I79="","",'Реестр'!R79)</f>
        <v/>
      </c>
      <c r="F84" s="10">
        <f>IF('Реестр'!$I79="","",'Реестр'!J79)</f>
        <v/>
      </c>
      <c r="G84" s="15">
        <f>IF('Реестр'!$I79="","",'Реестр'!U79)</f>
        <v/>
      </c>
      <c r="H84" s="10">
        <f>IF('Реестр'!$I79="","",'Реестр'!V79)</f>
        <v/>
      </c>
      <c r="I84" s="10">
        <f>IF('Реестр'!$I79="","",'Реестр'!W79)</f>
        <v/>
      </c>
      <c r="J84" s="10">
        <f>IF('Реестр'!$I79="","",'Реестр'!L79)</f>
        <v/>
      </c>
    </row>
    <row r="85">
      <c r="A85" s="10">
        <f>IF('Реестр'!$I80="","",'Реестр'!A80)</f>
        <v/>
      </c>
      <c r="B85" s="10">
        <f>IF('Реестр'!$I80="","",'Реестр'!B80)</f>
        <v/>
      </c>
      <c r="C85" s="14">
        <f>IF('Реестр'!$I80="","",'Реестр'!I80)</f>
        <v/>
      </c>
      <c r="D85" s="10">
        <f>IF('Реестр'!$I80="","",'Реестр'!Q80)</f>
        <v/>
      </c>
      <c r="E85" s="10">
        <f>IF('Реестр'!$I80="","",'Реестр'!R80)</f>
        <v/>
      </c>
      <c r="F85" s="10">
        <f>IF('Реестр'!$I80="","",'Реестр'!J80)</f>
        <v/>
      </c>
      <c r="G85" s="15">
        <f>IF('Реестр'!$I80="","",'Реестр'!U80)</f>
        <v/>
      </c>
      <c r="H85" s="10">
        <f>IF('Реестр'!$I80="","",'Реестр'!V80)</f>
        <v/>
      </c>
      <c r="I85" s="10">
        <f>IF('Реестр'!$I80="","",'Реестр'!W80)</f>
        <v/>
      </c>
      <c r="J85" s="10">
        <f>IF('Реестр'!$I80="","",'Реестр'!L80)</f>
        <v/>
      </c>
    </row>
    <row r="86">
      <c r="A86" s="10">
        <f>IF('Реестр'!$I81="","",'Реестр'!A81)</f>
        <v/>
      </c>
      <c r="B86" s="10">
        <f>IF('Реестр'!$I81="","",'Реестр'!B81)</f>
        <v/>
      </c>
      <c r="C86" s="14">
        <f>IF('Реестр'!$I81="","",'Реестр'!I81)</f>
        <v/>
      </c>
      <c r="D86" s="10">
        <f>IF('Реестр'!$I81="","",'Реестр'!Q81)</f>
        <v/>
      </c>
      <c r="E86" s="10">
        <f>IF('Реестр'!$I81="","",'Реестр'!R81)</f>
        <v/>
      </c>
      <c r="F86" s="10">
        <f>IF('Реестр'!$I81="","",'Реестр'!J81)</f>
        <v/>
      </c>
      <c r="G86" s="15">
        <f>IF('Реестр'!$I81="","",'Реестр'!U81)</f>
        <v/>
      </c>
      <c r="H86" s="10">
        <f>IF('Реестр'!$I81="","",'Реестр'!V81)</f>
        <v/>
      </c>
      <c r="I86" s="10">
        <f>IF('Реестр'!$I81="","",'Реестр'!W81)</f>
        <v/>
      </c>
      <c r="J86" s="10">
        <f>IF('Реестр'!$I81="","",'Реестр'!L81)</f>
        <v/>
      </c>
    </row>
    <row r="87">
      <c r="A87" s="10">
        <f>IF('Реестр'!$I82="","",'Реестр'!A82)</f>
        <v/>
      </c>
      <c r="B87" s="10">
        <f>IF('Реестр'!$I82="","",'Реестр'!B82)</f>
        <v/>
      </c>
      <c r="C87" s="14">
        <f>IF('Реестр'!$I82="","",'Реестр'!I82)</f>
        <v/>
      </c>
      <c r="D87" s="10">
        <f>IF('Реестр'!$I82="","",'Реестр'!Q82)</f>
        <v/>
      </c>
      <c r="E87" s="10">
        <f>IF('Реестр'!$I82="","",'Реестр'!R82)</f>
        <v/>
      </c>
      <c r="F87" s="10">
        <f>IF('Реестр'!$I82="","",'Реестр'!J82)</f>
        <v/>
      </c>
      <c r="G87" s="15">
        <f>IF('Реестр'!$I82="","",'Реестр'!U82)</f>
        <v/>
      </c>
      <c r="H87" s="10">
        <f>IF('Реестр'!$I82="","",'Реестр'!V82)</f>
        <v/>
      </c>
      <c r="I87" s="10">
        <f>IF('Реестр'!$I82="","",'Реестр'!W82)</f>
        <v/>
      </c>
      <c r="J87" s="10">
        <f>IF('Реестр'!$I82="","",'Реестр'!L82)</f>
        <v/>
      </c>
    </row>
    <row r="88">
      <c r="A88" s="10">
        <f>IF('Реестр'!$I83="","",'Реестр'!A83)</f>
        <v/>
      </c>
      <c r="B88" s="10">
        <f>IF('Реестр'!$I83="","",'Реестр'!B83)</f>
        <v/>
      </c>
      <c r="C88" s="14">
        <f>IF('Реестр'!$I83="","",'Реестр'!I83)</f>
        <v/>
      </c>
      <c r="D88" s="10">
        <f>IF('Реестр'!$I83="","",'Реестр'!Q83)</f>
        <v/>
      </c>
      <c r="E88" s="10">
        <f>IF('Реестр'!$I83="","",'Реестр'!R83)</f>
        <v/>
      </c>
      <c r="F88" s="10">
        <f>IF('Реестр'!$I83="","",'Реестр'!J83)</f>
        <v/>
      </c>
      <c r="G88" s="15">
        <f>IF('Реестр'!$I83="","",'Реестр'!U83)</f>
        <v/>
      </c>
      <c r="H88" s="10">
        <f>IF('Реестр'!$I83="","",'Реестр'!V83)</f>
        <v/>
      </c>
      <c r="I88" s="10">
        <f>IF('Реестр'!$I83="","",'Реестр'!W83)</f>
        <v/>
      </c>
      <c r="J88" s="10">
        <f>IF('Реестр'!$I83="","",'Реестр'!L83)</f>
        <v/>
      </c>
    </row>
    <row r="89">
      <c r="A89" s="10">
        <f>IF('Реестр'!$I84="","",'Реестр'!A84)</f>
        <v/>
      </c>
      <c r="B89" s="10">
        <f>IF('Реестр'!$I84="","",'Реестр'!B84)</f>
        <v/>
      </c>
      <c r="C89" s="14">
        <f>IF('Реестр'!$I84="","",'Реестр'!I84)</f>
        <v/>
      </c>
      <c r="D89" s="10">
        <f>IF('Реестр'!$I84="","",'Реестр'!Q84)</f>
        <v/>
      </c>
      <c r="E89" s="10">
        <f>IF('Реестр'!$I84="","",'Реестр'!R84)</f>
        <v/>
      </c>
      <c r="F89" s="10">
        <f>IF('Реестр'!$I84="","",'Реестр'!J84)</f>
        <v/>
      </c>
      <c r="G89" s="15">
        <f>IF('Реестр'!$I84="","",'Реестр'!U84)</f>
        <v/>
      </c>
      <c r="H89" s="10">
        <f>IF('Реестр'!$I84="","",'Реестр'!V84)</f>
        <v/>
      </c>
      <c r="I89" s="10">
        <f>IF('Реестр'!$I84="","",'Реестр'!W84)</f>
        <v/>
      </c>
      <c r="J89" s="10">
        <f>IF('Реестр'!$I84="","",'Реестр'!L84)</f>
        <v/>
      </c>
    </row>
    <row r="90">
      <c r="A90" s="10">
        <f>IF('Реестр'!$I85="","",'Реестр'!A85)</f>
        <v/>
      </c>
      <c r="B90" s="10">
        <f>IF('Реестр'!$I85="","",'Реестр'!B85)</f>
        <v/>
      </c>
      <c r="C90" s="14">
        <f>IF('Реестр'!$I85="","",'Реестр'!I85)</f>
        <v/>
      </c>
      <c r="D90" s="10">
        <f>IF('Реестр'!$I85="","",'Реестр'!Q85)</f>
        <v/>
      </c>
      <c r="E90" s="10">
        <f>IF('Реестр'!$I85="","",'Реестр'!R85)</f>
        <v/>
      </c>
      <c r="F90" s="10">
        <f>IF('Реестр'!$I85="","",'Реестр'!J85)</f>
        <v/>
      </c>
      <c r="G90" s="15">
        <f>IF('Реестр'!$I85="","",'Реестр'!U85)</f>
        <v/>
      </c>
      <c r="H90" s="10">
        <f>IF('Реестр'!$I85="","",'Реестр'!V85)</f>
        <v/>
      </c>
      <c r="I90" s="10">
        <f>IF('Реестр'!$I85="","",'Реестр'!W85)</f>
        <v/>
      </c>
      <c r="J90" s="10">
        <f>IF('Реестр'!$I85="","",'Реестр'!L85)</f>
        <v/>
      </c>
    </row>
    <row r="91">
      <c r="A91" s="10">
        <f>IF('Реестр'!$I86="","",'Реестр'!A86)</f>
        <v/>
      </c>
      <c r="B91" s="10">
        <f>IF('Реестр'!$I86="","",'Реестр'!B86)</f>
        <v/>
      </c>
      <c r="C91" s="14">
        <f>IF('Реестр'!$I86="","",'Реестр'!I86)</f>
        <v/>
      </c>
      <c r="D91" s="10">
        <f>IF('Реестр'!$I86="","",'Реестр'!Q86)</f>
        <v/>
      </c>
      <c r="E91" s="10">
        <f>IF('Реестр'!$I86="","",'Реестр'!R86)</f>
        <v/>
      </c>
      <c r="F91" s="10">
        <f>IF('Реестр'!$I86="","",'Реестр'!J86)</f>
        <v/>
      </c>
      <c r="G91" s="15">
        <f>IF('Реестр'!$I86="","",'Реестр'!U86)</f>
        <v/>
      </c>
      <c r="H91" s="10">
        <f>IF('Реестр'!$I86="","",'Реестр'!V86)</f>
        <v/>
      </c>
      <c r="I91" s="10">
        <f>IF('Реестр'!$I86="","",'Реестр'!W86)</f>
        <v/>
      </c>
      <c r="J91" s="10">
        <f>IF('Реестр'!$I86="","",'Реестр'!L86)</f>
        <v/>
      </c>
    </row>
    <row r="92">
      <c r="A92" s="10">
        <f>IF('Реестр'!$I87="","",'Реестр'!A87)</f>
        <v/>
      </c>
      <c r="B92" s="10">
        <f>IF('Реестр'!$I87="","",'Реестр'!B87)</f>
        <v/>
      </c>
      <c r="C92" s="14">
        <f>IF('Реестр'!$I87="","",'Реестр'!I87)</f>
        <v/>
      </c>
      <c r="D92" s="10">
        <f>IF('Реестр'!$I87="","",'Реестр'!Q87)</f>
        <v/>
      </c>
      <c r="E92" s="10">
        <f>IF('Реестр'!$I87="","",'Реестр'!R87)</f>
        <v/>
      </c>
      <c r="F92" s="10">
        <f>IF('Реестр'!$I87="","",'Реестр'!J87)</f>
        <v/>
      </c>
      <c r="G92" s="15">
        <f>IF('Реестр'!$I87="","",'Реестр'!U87)</f>
        <v/>
      </c>
      <c r="H92" s="10">
        <f>IF('Реестр'!$I87="","",'Реестр'!V87)</f>
        <v/>
      </c>
      <c r="I92" s="10">
        <f>IF('Реестр'!$I87="","",'Реестр'!W87)</f>
        <v/>
      </c>
      <c r="J92" s="10">
        <f>IF('Реестр'!$I87="","",'Реестр'!L87)</f>
        <v/>
      </c>
    </row>
    <row r="93">
      <c r="A93" s="10">
        <f>IF('Реестр'!$I88="","",'Реестр'!A88)</f>
        <v/>
      </c>
      <c r="B93" s="10">
        <f>IF('Реестр'!$I88="","",'Реестр'!B88)</f>
        <v/>
      </c>
      <c r="C93" s="14">
        <f>IF('Реестр'!$I88="","",'Реестр'!I88)</f>
        <v/>
      </c>
      <c r="D93" s="10">
        <f>IF('Реестр'!$I88="","",'Реестр'!Q88)</f>
        <v/>
      </c>
      <c r="E93" s="10">
        <f>IF('Реестр'!$I88="","",'Реестр'!R88)</f>
        <v/>
      </c>
      <c r="F93" s="10">
        <f>IF('Реестр'!$I88="","",'Реестр'!J88)</f>
        <v/>
      </c>
      <c r="G93" s="15">
        <f>IF('Реестр'!$I88="","",'Реестр'!U88)</f>
        <v/>
      </c>
      <c r="H93" s="10">
        <f>IF('Реестр'!$I88="","",'Реестр'!V88)</f>
        <v/>
      </c>
      <c r="I93" s="10">
        <f>IF('Реестр'!$I88="","",'Реестр'!W88)</f>
        <v/>
      </c>
      <c r="J93" s="10">
        <f>IF('Реестр'!$I88="","",'Реестр'!L88)</f>
        <v/>
      </c>
    </row>
    <row r="94">
      <c r="A94" s="10">
        <f>IF('Реестр'!$I89="","",'Реестр'!A89)</f>
        <v/>
      </c>
      <c r="B94" s="10">
        <f>IF('Реестр'!$I89="","",'Реестр'!B89)</f>
        <v/>
      </c>
      <c r="C94" s="14">
        <f>IF('Реестр'!$I89="","",'Реестр'!I89)</f>
        <v/>
      </c>
      <c r="D94" s="10">
        <f>IF('Реестр'!$I89="","",'Реестр'!Q89)</f>
        <v/>
      </c>
      <c r="E94" s="10">
        <f>IF('Реестр'!$I89="","",'Реестр'!R89)</f>
        <v/>
      </c>
      <c r="F94" s="10">
        <f>IF('Реестр'!$I89="","",'Реестр'!J89)</f>
        <v/>
      </c>
      <c r="G94" s="15">
        <f>IF('Реестр'!$I89="","",'Реестр'!U89)</f>
        <v/>
      </c>
      <c r="H94" s="10">
        <f>IF('Реестр'!$I89="","",'Реестр'!V89)</f>
        <v/>
      </c>
      <c r="I94" s="10">
        <f>IF('Реестр'!$I89="","",'Реестр'!W89)</f>
        <v/>
      </c>
      <c r="J94" s="10">
        <f>IF('Реестр'!$I89="","",'Реестр'!L89)</f>
        <v/>
      </c>
    </row>
    <row r="95">
      <c r="A95" s="10">
        <f>IF('Реестр'!$I90="","",'Реестр'!A90)</f>
        <v/>
      </c>
      <c r="B95" s="10">
        <f>IF('Реестр'!$I90="","",'Реестр'!B90)</f>
        <v/>
      </c>
      <c r="C95" s="14">
        <f>IF('Реестр'!$I90="","",'Реестр'!I90)</f>
        <v/>
      </c>
      <c r="D95" s="10">
        <f>IF('Реестр'!$I90="","",'Реестр'!Q90)</f>
        <v/>
      </c>
      <c r="E95" s="10">
        <f>IF('Реестр'!$I90="","",'Реестр'!R90)</f>
        <v/>
      </c>
      <c r="F95" s="10">
        <f>IF('Реестр'!$I90="","",'Реестр'!J90)</f>
        <v/>
      </c>
      <c r="G95" s="15">
        <f>IF('Реестр'!$I90="","",'Реестр'!U90)</f>
        <v/>
      </c>
      <c r="H95" s="10">
        <f>IF('Реестр'!$I90="","",'Реестр'!V90)</f>
        <v/>
      </c>
      <c r="I95" s="10">
        <f>IF('Реестр'!$I90="","",'Реестр'!W90)</f>
        <v/>
      </c>
      <c r="J95" s="10">
        <f>IF('Реестр'!$I90="","",'Реестр'!L90)</f>
        <v/>
      </c>
    </row>
    <row r="96">
      <c r="A96" s="10">
        <f>IF('Реестр'!$I91="","",'Реестр'!A91)</f>
        <v/>
      </c>
      <c r="B96" s="10">
        <f>IF('Реестр'!$I91="","",'Реестр'!B91)</f>
        <v/>
      </c>
      <c r="C96" s="14">
        <f>IF('Реестр'!$I91="","",'Реестр'!I91)</f>
        <v/>
      </c>
      <c r="D96" s="10">
        <f>IF('Реестр'!$I91="","",'Реестр'!Q91)</f>
        <v/>
      </c>
      <c r="E96" s="10">
        <f>IF('Реестр'!$I91="","",'Реестр'!R91)</f>
        <v/>
      </c>
      <c r="F96" s="10">
        <f>IF('Реестр'!$I91="","",'Реестр'!J91)</f>
        <v/>
      </c>
      <c r="G96" s="15">
        <f>IF('Реестр'!$I91="","",'Реестр'!U91)</f>
        <v/>
      </c>
      <c r="H96" s="10">
        <f>IF('Реестр'!$I91="","",'Реестр'!V91)</f>
        <v/>
      </c>
      <c r="I96" s="10">
        <f>IF('Реестр'!$I91="","",'Реестр'!W91)</f>
        <v/>
      </c>
      <c r="J96" s="10">
        <f>IF('Реестр'!$I91="","",'Реестр'!L91)</f>
        <v/>
      </c>
    </row>
    <row r="97">
      <c r="A97" s="10">
        <f>IF('Реестр'!$I92="","",'Реестр'!A92)</f>
        <v/>
      </c>
      <c r="B97" s="10">
        <f>IF('Реестр'!$I92="","",'Реестр'!B92)</f>
        <v/>
      </c>
      <c r="C97" s="14">
        <f>IF('Реестр'!$I92="","",'Реестр'!I92)</f>
        <v/>
      </c>
      <c r="D97" s="10">
        <f>IF('Реестр'!$I92="","",'Реестр'!Q92)</f>
        <v/>
      </c>
      <c r="E97" s="10">
        <f>IF('Реестр'!$I92="","",'Реестр'!R92)</f>
        <v/>
      </c>
      <c r="F97" s="10">
        <f>IF('Реестр'!$I92="","",'Реестр'!J92)</f>
        <v/>
      </c>
      <c r="G97" s="15">
        <f>IF('Реестр'!$I92="","",'Реестр'!U92)</f>
        <v/>
      </c>
      <c r="H97" s="10">
        <f>IF('Реестр'!$I92="","",'Реестр'!V92)</f>
        <v/>
      </c>
      <c r="I97" s="10">
        <f>IF('Реестр'!$I92="","",'Реестр'!W92)</f>
        <v/>
      </c>
      <c r="J97" s="10">
        <f>IF('Реестр'!$I92="","",'Реестр'!L92)</f>
        <v/>
      </c>
    </row>
    <row r="98">
      <c r="A98" s="10">
        <f>IF('Реестр'!$I93="","",'Реестр'!A93)</f>
        <v/>
      </c>
      <c r="B98" s="10">
        <f>IF('Реестр'!$I93="","",'Реестр'!B93)</f>
        <v/>
      </c>
      <c r="C98" s="14">
        <f>IF('Реестр'!$I93="","",'Реестр'!I93)</f>
        <v/>
      </c>
      <c r="D98" s="10">
        <f>IF('Реестр'!$I93="","",'Реестр'!Q93)</f>
        <v/>
      </c>
      <c r="E98" s="10">
        <f>IF('Реестр'!$I93="","",'Реестр'!R93)</f>
        <v/>
      </c>
      <c r="F98" s="10">
        <f>IF('Реестр'!$I93="","",'Реестр'!J93)</f>
        <v/>
      </c>
      <c r="G98" s="15">
        <f>IF('Реестр'!$I93="","",'Реестр'!U93)</f>
        <v/>
      </c>
      <c r="H98" s="10">
        <f>IF('Реестр'!$I93="","",'Реестр'!V93)</f>
        <v/>
      </c>
      <c r="I98" s="10">
        <f>IF('Реестр'!$I93="","",'Реестр'!W93)</f>
        <v/>
      </c>
      <c r="J98" s="10">
        <f>IF('Реестр'!$I93="","",'Реестр'!L93)</f>
        <v/>
      </c>
    </row>
    <row r="99">
      <c r="A99" s="10">
        <f>IF('Реестр'!$I94="","",'Реестр'!A94)</f>
        <v/>
      </c>
      <c r="B99" s="10">
        <f>IF('Реестр'!$I94="","",'Реестр'!B94)</f>
        <v/>
      </c>
      <c r="C99" s="14">
        <f>IF('Реестр'!$I94="","",'Реестр'!I94)</f>
        <v/>
      </c>
      <c r="D99" s="10">
        <f>IF('Реестр'!$I94="","",'Реестр'!Q94)</f>
        <v/>
      </c>
      <c r="E99" s="10">
        <f>IF('Реестр'!$I94="","",'Реестр'!R94)</f>
        <v/>
      </c>
      <c r="F99" s="10">
        <f>IF('Реестр'!$I94="","",'Реестр'!J94)</f>
        <v/>
      </c>
      <c r="G99" s="15">
        <f>IF('Реестр'!$I94="","",'Реестр'!U94)</f>
        <v/>
      </c>
      <c r="H99" s="10">
        <f>IF('Реестр'!$I94="","",'Реестр'!V94)</f>
        <v/>
      </c>
      <c r="I99" s="10">
        <f>IF('Реестр'!$I94="","",'Реестр'!W94)</f>
        <v/>
      </c>
      <c r="J99" s="10">
        <f>IF('Реестр'!$I94="","",'Реестр'!L94)</f>
        <v/>
      </c>
    </row>
    <row r="100">
      <c r="A100" s="10">
        <f>IF('Реестр'!$I95="","",'Реестр'!A95)</f>
        <v/>
      </c>
      <c r="B100" s="10">
        <f>IF('Реестр'!$I95="","",'Реестр'!B95)</f>
        <v/>
      </c>
      <c r="C100" s="14">
        <f>IF('Реестр'!$I95="","",'Реестр'!I95)</f>
        <v/>
      </c>
      <c r="D100" s="10">
        <f>IF('Реестр'!$I95="","",'Реестр'!Q95)</f>
        <v/>
      </c>
      <c r="E100" s="10">
        <f>IF('Реестр'!$I95="","",'Реестр'!R95)</f>
        <v/>
      </c>
      <c r="F100" s="10">
        <f>IF('Реестр'!$I95="","",'Реестр'!J95)</f>
        <v/>
      </c>
      <c r="G100" s="15">
        <f>IF('Реестр'!$I95="","",'Реестр'!U95)</f>
        <v/>
      </c>
      <c r="H100" s="10">
        <f>IF('Реестр'!$I95="","",'Реестр'!V95)</f>
        <v/>
      </c>
      <c r="I100" s="10">
        <f>IF('Реестр'!$I95="","",'Реестр'!W95)</f>
        <v/>
      </c>
      <c r="J100" s="10">
        <f>IF('Реестр'!$I95="","",'Реестр'!L95)</f>
        <v/>
      </c>
    </row>
    <row r="101">
      <c r="A101" s="10">
        <f>IF('Реестр'!$I96="","",'Реестр'!A96)</f>
        <v/>
      </c>
      <c r="B101" s="10">
        <f>IF('Реестр'!$I96="","",'Реестр'!B96)</f>
        <v/>
      </c>
      <c r="C101" s="14">
        <f>IF('Реестр'!$I96="","",'Реестр'!I96)</f>
        <v/>
      </c>
      <c r="D101" s="10">
        <f>IF('Реестр'!$I96="","",'Реестр'!Q96)</f>
        <v/>
      </c>
      <c r="E101" s="10">
        <f>IF('Реестр'!$I96="","",'Реестр'!R96)</f>
        <v/>
      </c>
      <c r="F101" s="10">
        <f>IF('Реестр'!$I96="","",'Реестр'!J96)</f>
        <v/>
      </c>
      <c r="G101" s="15">
        <f>IF('Реестр'!$I96="","",'Реестр'!U96)</f>
        <v/>
      </c>
      <c r="H101" s="10">
        <f>IF('Реестр'!$I96="","",'Реестр'!V96)</f>
        <v/>
      </c>
      <c r="I101" s="10">
        <f>IF('Реестр'!$I96="","",'Реестр'!W96)</f>
        <v/>
      </c>
      <c r="J101" s="10">
        <f>IF('Реестр'!$I96="","",'Реестр'!L96)</f>
        <v/>
      </c>
    </row>
    <row r="102">
      <c r="A102" s="10">
        <f>IF('Реестр'!$I97="","",'Реестр'!A97)</f>
        <v/>
      </c>
      <c r="B102" s="10">
        <f>IF('Реестр'!$I97="","",'Реестр'!B97)</f>
        <v/>
      </c>
      <c r="C102" s="14">
        <f>IF('Реестр'!$I97="","",'Реестр'!I97)</f>
        <v/>
      </c>
      <c r="D102" s="10">
        <f>IF('Реестр'!$I97="","",'Реестр'!Q97)</f>
        <v/>
      </c>
      <c r="E102" s="10">
        <f>IF('Реестр'!$I97="","",'Реестр'!R97)</f>
        <v/>
      </c>
      <c r="F102" s="10">
        <f>IF('Реестр'!$I97="","",'Реестр'!J97)</f>
        <v/>
      </c>
      <c r="G102" s="15">
        <f>IF('Реестр'!$I97="","",'Реестр'!U97)</f>
        <v/>
      </c>
      <c r="H102" s="10">
        <f>IF('Реестр'!$I97="","",'Реестр'!V97)</f>
        <v/>
      </c>
      <c r="I102" s="10">
        <f>IF('Реестр'!$I97="","",'Реестр'!W97)</f>
        <v/>
      </c>
      <c r="J102" s="10">
        <f>IF('Реестр'!$I97="","",'Реестр'!L97)</f>
        <v/>
      </c>
    </row>
    <row r="103">
      <c r="A103" s="10">
        <f>IF('Реестр'!$I98="","",'Реестр'!A98)</f>
        <v/>
      </c>
      <c r="B103" s="10">
        <f>IF('Реестр'!$I98="","",'Реестр'!B98)</f>
        <v/>
      </c>
      <c r="C103" s="14">
        <f>IF('Реестр'!$I98="","",'Реестр'!I98)</f>
        <v/>
      </c>
      <c r="D103" s="10">
        <f>IF('Реестр'!$I98="","",'Реестр'!Q98)</f>
        <v/>
      </c>
      <c r="E103" s="10">
        <f>IF('Реестр'!$I98="","",'Реестр'!R98)</f>
        <v/>
      </c>
      <c r="F103" s="10">
        <f>IF('Реестр'!$I98="","",'Реестр'!J98)</f>
        <v/>
      </c>
      <c r="G103" s="15">
        <f>IF('Реестр'!$I98="","",'Реестр'!U98)</f>
        <v/>
      </c>
      <c r="H103" s="10">
        <f>IF('Реестр'!$I98="","",'Реестр'!V98)</f>
        <v/>
      </c>
      <c r="I103" s="10">
        <f>IF('Реестр'!$I98="","",'Реестр'!W98)</f>
        <v/>
      </c>
      <c r="J103" s="10">
        <f>IF('Реестр'!$I98="","",'Реестр'!L98)</f>
        <v/>
      </c>
    </row>
    <row r="104">
      <c r="A104" s="10">
        <f>IF('Реестр'!$I99="","",'Реестр'!A99)</f>
        <v/>
      </c>
      <c r="B104" s="10">
        <f>IF('Реестр'!$I99="","",'Реестр'!B99)</f>
        <v/>
      </c>
      <c r="C104" s="14">
        <f>IF('Реестр'!$I99="","",'Реестр'!I99)</f>
        <v/>
      </c>
      <c r="D104" s="10">
        <f>IF('Реестр'!$I99="","",'Реестр'!Q99)</f>
        <v/>
      </c>
      <c r="E104" s="10">
        <f>IF('Реестр'!$I99="","",'Реестр'!R99)</f>
        <v/>
      </c>
      <c r="F104" s="10">
        <f>IF('Реестр'!$I99="","",'Реестр'!J99)</f>
        <v/>
      </c>
      <c r="G104" s="15">
        <f>IF('Реестр'!$I99="","",'Реестр'!U99)</f>
        <v/>
      </c>
      <c r="H104" s="10">
        <f>IF('Реестр'!$I99="","",'Реестр'!V99)</f>
        <v/>
      </c>
      <c r="I104" s="10">
        <f>IF('Реестр'!$I99="","",'Реестр'!W99)</f>
        <v/>
      </c>
      <c r="J104" s="10">
        <f>IF('Реестр'!$I99="","",'Реестр'!L99)</f>
        <v/>
      </c>
    </row>
    <row r="105">
      <c r="A105" s="10">
        <f>IF('Реестр'!$I100="","",'Реестр'!A100)</f>
        <v/>
      </c>
      <c r="B105" s="10">
        <f>IF('Реестр'!$I100="","",'Реестр'!B100)</f>
        <v/>
      </c>
      <c r="C105" s="14">
        <f>IF('Реестр'!$I100="","",'Реестр'!I100)</f>
        <v/>
      </c>
      <c r="D105" s="10">
        <f>IF('Реестр'!$I100="","",'Реестр'!Q100)</f>
        <v/>
      </c>
      <c r="E105" s="10">
        <f>IF('Реестр'!$I100="","",'Реестр'!R100)</f>
        <v/>
      </c>
      <c r="F105" s="10">
        <f>IF('Реестр'!$I100="","",'Реестр'!J100)</f>
        <v/>
      </c>
      <c r="G105" s="15">
        <f>IF('Реестр'!$I100="","",'Реестр'!U100)</f>
        <v/>
      </c>
      <c r="H105" s="10">
        <f>IF('Реестр'!$I100="","",'Реестр'!V100)</f>
        <v/>
      </c>
      <c r="I105" s="10">
        <f>IF('Реестр'!$I100="","",'Реестр'!W100)</f>
        <v/>
      </c>
      <c r="J105" s="10">
        <f>IF('Реестр'!$I100="","",'Реестр'!L100)</f>
        <v/>
      </c>
    </row>
    <row r="106">
      <c r="A106" s="10">
        <f>IF('Реестр'!$I101="","",'Реестр'!A101)</f>
        <v/>
      </c>
      <c r="B106" s="10">
        <f>IF('Реестр'!$I101="","",'Реестр'!B101)</f>
        <v/>
      </c>
      <c r="C106" s="14">
        <f>IF('Реестр'!$I101="","",'Реестр'!I101)</f>
        <v/>
      </c>
      <c r="D106" s="10">
        <f>IF('Реестр'!$I101="","",'Реестр'!Q101)</f>
        <v/>
      </c>
      <c r="E106" s="10">
        <f>IF('Реестр'!$I101="","",'Реестр'!R101)</f>
        <v/>
      </c>
      <c r="F106" s="10">
        <f>IF('Реестр'!$I101="","",'Реестр'!J101)</f>
        <v/>
      </c>
      <c r="G106" s="15">
        <f>IF('Реестр'!$I101="","",'Реестр'!U101)</f>
        <v/>
      </c>
      <c r="H106" s="10">
        <f>IF('Реестр'!$I101="","",'Реестр'!V101)</f>
        <v/>
      </c>
      <c r="I106" s="10">
        <f>IF('Реестр'!$I101="","",'Реестр'!W101)</f>
        <v/>
      </c>
      <c r="J106" s="10">
        <f>IF('Реестр'!$I101="","",'Реестр'!L101)</f>
        <v/>
      </c>
    </row>
  </sheetData>
  <autoFilter ref="A6:J10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5"/>
  <sheetViews>
    <sheetView showGridLines="0" workbookViewId="0">
      <selection activeCell="A1" sqref="A1"/>
    </sheetView>
  </sheetViews>
  <sheetFormatPr baseColWidth="8" defaultRowHeight="15"/>
  <cols>
    <col width="62" customWidth="1" min="1" max="1"/>
    <col width="12" customWidth="1" min="2" max="2"/>
    <col width="78" customWidth="1" min="3" max="3"/>
  </cols>
  <sheetData>
    <row r="1">
      <c r="A1" s="1" t="inlineStr">
        <is>
          <t>Сводка по листу «Реестр»</t>
        </is>
      </c>
    </row>
    <row r="2">
      <c r="A2" s="7" t="inlineStr">
        <is>
          <t>Считается только рабочий лист «Реестр» (строки 2–101). Учебный лист «Пример» в счётчики не входит. Окна продления накопительные: «в ближайшие 90 дней» включает и то, что истекает через 15 и через 45 дней.</t>
        </is>
      </c>
    </row>
    <row r="4">
      <c r="A4" s="16" t="inlineStr">
        <is>
          <t>Состав реестра</t>
        </is>
      </c>
      <c r="B4" s="16" t="inlineStr">
        <is>
          <t>Значение</t>
        </is>
      </c>
      <c r="C4" s="16" t="inlineStr">
        <is>
          <t>Как читать</t>
        </is>
      </c>
    </row>
    <row r="5">
      <c r="A5" s="3" t="inlineStr">
        <is>
          <t>Всего активов (заполненных строк)</t>
        </is>
      </c>
      <c r="B5" s="17">
        <f>COUNTA('Реестр'!$B$2:$B$101)</f>
        <v/>
      </c>
      <c r="C5" s="7" t="inlineStr">
        <is>
          <t>Строка без названия ресурса не считается активом и не попадает ни в один счётчик ниже.</t>
        </is>
      </c>
    </row>
    <row r="6">
      <c r="A6" s="3" t="inlineStr">
        <is>
          <t>Свободных строк на листе</t>
        </is>
      </c>
      <c r="B6" s="17">
        <f>100-COUNTA('Реестр'!$B$2:$B$101)</f>
        <v/>
      </c>
      <c r="C6" s="7" t="inlineStr">
        <is>
          <t>Пустые строки — это резерв листа, а не активы.</t>
        </is>
      </c>
    </row>
    <row r="7">
      <c r="A7" s="3" t="inlineStr">
        <is>
          <t>Без ответственного</t>
        </is>
      </c>
      <c r="B7" s="17">
        <f>COUNTIFS('Реестр'!$B$2:$B$101,"&lt;&gt;",'Реестр'!$J$2:$J$101,"")</f>
        <v/>
      </c>
      <c r="C7" s="7" t="inlineStr">
        <is>
          <t>Строка без ответственного не поддерживается.</t>
        </is>
      </c>
    </row>
    <row r="8">
      <c r="A8" s="3" t="inlineStr">
        <is>
          <t>Без следующего действия</t>
        </is>
      </c>
      <c r="B8" s="17">
        <f>COUNTIFS('Реестр'!$B$2:$B$101,"&lt;&gt;",'Реестр'!$L$2:$L$101,"")</f>
        <v/>
      </c>
      <c r="C8" s="7" t="inlineStr">
        <is>
          <t>Строка без задачи — отчёт, а не инструмент.</t>
        </is>
      </c>
    </row>
    <row r="9">
      <c r="A9" s="3" t="inlineStr">
        <is>
          <t>Без независимого канала восстановления</t>
        </is>
      </c>
      <c r="B9" s="17">
        <f>COUNTIFS('Реестр'!$B$2:$B$101,"&lt;&gt;",'Реестр'!$H$2:$H$101,"")</f>
        <v/>
      </c>
      <c r="C9" s="7" t="inlineStr">
        <is>
          <t>Пока канал не описан, восстановление управления не спланировано.</t>
        </is>
      </c>
    </row>
    <row r="10">
      <c r="A10" s="3" t="inlineStr">
        <is>
          <t>Сторона договора неизвестна или не заполнена</t>
        </is>
      </c>
      <c r="B10" s="17">
        <f>COUNTIFS('Реестр'!$B$2:$B$101,"&lt;&gt;",'Реестр'!$D$2:$D$101,"Неизвестно")+COUNTIFS('Реестр'!$B$2:$B$101,"&lt;&gt;",'Реестр'!$D$2:$D$101,"")</f>
        <v/>
      </c>
      <c r="C10" s="7" t="inlineStr">
        <is>
          <t>Считаются и явное «Неизвестно», и незаполненная ячейка.</t>
        </is>
      </c>
    </row>
    <row r="12">
      <c r="A12" s="16" t="inlineStr">
        <is>
          <t>Резервный доступ</t>
        </is>
      </c>
      <c r="B12" s="16" t="inlineStr">
        <is>
          <t>Значение</t>
        </is>
      </c>
      <c r="C12" s="16" t="inlineStr">
        <is>
          <t>Как читать</t>
        </is>
      </c>
    </row>
    <row r="13">
      <c r="A13" s="3" t="inlineStr">
        <is>
          <t>Резерв не назначен</t>
        </is>
      </c>
      <c r="B13" s="17">
        <f>COUNTIF('Реестр'!$P$2:$P$101,"Резерв не назначен")</f>
        <v/>
      </c>
      <c r="C13" s="7" t="inlineStr">
        <is>
          <t>Столбец «Резервный администратор» пуст.</t>
        </is>
      </c>
    </row>
    <row r="14">
      <c r="A14" s="3" t="inlineStr">
        <is>
          <t>Резерв назначен, но не проверен</t>
        </is>
      </c>
      <c r="B14" s="17">
        <f>COUNTIF('Реестр'!$P$2:$P$101,"Резерв назначен, не проверен")</f>
        <v/>
      </c>
      <c r="C14" s="7" t="inlineStr">
        <is>
          <t>ФИО есть, но нет даты проверки, результата или протокола. Риск не снижается.</t>
        </is>
      </c>
    </row>
    <row r="15">
      <c r="A15" s="3" t="inlineStr">
        <is>
          <t>Резерв проверен</t>
        </is>
      </c>
      <c r="B15" s="17">
        <f>COUNTIF('Реестр'!$P$2:$P$101,"Резерв проверен")</f>
        <v/>
      </c>
      <c r="C15" s="7" t="inlineStr">
        <is>
          <t>Есть дата, результат «Вход и полномочия подтверждены» и ссылка на протокол.</t>
        </is>
      </c>
    </row>
    <row r="16">
      <c r="A16" s="3" t="inlineStr">
        <is>
          <t>Резерв проверен частично</t>
        </is>
      </c>
      <c r="B16" s="17">
        <f>COUNTIF('Реестр'!$P$2:$P$101,"Резерв проверен частично")</f>
        <v/>
      </c>
      <c r="C16" s="7" t="inlineStr">
        <is>
          <t>Подтверждена часть полномочий — ограничения в примечании.</t>
        </is>
      </c>
    </row>
    <row r="17">
      <c r="A17" s="3" t="inlineStr">
        <is>
          <t>Резерв не подтверждён (проверка не удалась)</t>
        </is>
      </c>
      <c r="B17" s="17">
        <f>COUNTIF('Реестр'!$P$2:$P$101,"Резерв не подтверждён")</f>
        <v/>
      </c>
      <c r="C17" s="7" t="inlineStr">
        <is>
          <t>Вход не удался — это открытый инцидент, а не запись в таблице.</t>
        </is>
      </c>
    </row>
    <row r="19">
      <c r="A19" s="16" t="inlineStr">
        <is>
          <t>Продления (накопительные окна от сегодняшней даты)</t>
        </is>
      </c>
      <c r="B19" s="16" t="inlineStr">
        <is>
          <t>Значение</t>
        </is>
      </c>
      <c r="C19" s="16" t="inlineStr">
        <is>
          <t>Как читать</t>
        </is>
      </c>
    </row>
    <row r="20">
      <c r="A20" s="3" t="inlineStr">
        <is>
          <t>Просрочено</t>
        </is>
      </c>
      <c r="B20" s="17">
        <f>COUNTIFS('Реестр'!$B$2:$B$101,"&lt;&gt;",'Реестр'!$I$2:$I$101,"&lt;&gt;",'Реестр'!$I$2:$I$101,"&lt;"&amp;TODAY())</f>
        <v/>
      </c>
      <c r="C20" s="7" t="inlineStr">
        <is>
          <t>Дата продления в прошлом.</t>
        </is>
      </c>
    </row>
    <row r="21">
      <c r="A21" s="3" t="inlineStr">
        <is>
          <t>Продление в ближайшие 30 дней (0–30)</t>
        </is>
      </c>
      <c r="B21" s="17">
        <f>COUNTIFS('Реестр'!$B$2:$B$101,"&lt;&gt;",'Реестр'!$I$2:$I$101,"&gt;="&amp;TODAY(),'Реестр'!$I$2:$I$101,"&lt;="&amp;TODAY()+30)</f>
        <v/>
      </c>
      <c r="C21" s="7" t="inlineStr">
        <is>
          <t>Включая сегодняшний день.</t>
        </is>
      </c>
    </row>
    <row r="22">
      <c r="A22" s="3" t="inlineStr">
        <is>
          <t>Продление в ближайшие 60 дней (0–60)</t>
        </is>
      </c>
      <c r="B22" s="17">
        <f>COUNTIFS('Реестр'!$B$2:$B$101,"&lt;&gt;",'Реестр'!$I$2:$I$101,"&gt;="&amp;TODAY(),'Реестр'!$I$2:$I$101,"&lt;="&amp;TODAY()+60)</f>
        <v/>
      </c>
      <c r="C22" s="7" t="inlineStr">
        <is>
          <t>Накопительно: включает всё из окна 0–30.</t>
        </is>
      </c>
    </row>
    <row r="23">
      <c r="A23" s="3" t="inlineStr">
        <is>
          <t>Продление в ближайшие 90 дней (0–90)</t>
        </is>
      </c>
      <c r="B23" s="17">
        <f>COUNTIFS('Реестр'!$B$2:$B$101,"&lt;&gt;",'Реестр'!$I$2:$I$101,"&gt;="&amp;TODAY(),'Реестр'!$I$2:$I$101,"&lt;="&amp;TODAY()+90)</f>
        <v/>
      </c>
      <c r="C23" s="7" t="inlineStr">
        <is>
          <t>Накопительно: включает окна 0–30 и 0–60. Записи через 15, 45 и 75 дней попадают сюда все.</t>
        </is>
      </c>
    </row>
    <row r="24">
      <c r="A24" s="3" t="inlineStr">
        <is>
          <t>Продление позже чем через 90 дней</t>
        </is>
      </c>
      <c r="B24" s="17">
        <f>COUNTIFS('Реестр'!$B$2:$B$101,"&lt;&gt;",'Реестр'!$I$2:$I$101,"&gt;"&amp;TODAY()+90)</f>
        <v/>
      </c>
      <c r="C24" s="7" t="inlineStr">
        <is>
          <t>Пока вне рабочего горизонта.</t>
        </is>
      </c>
    </row>
    <row r="25">
      <c r="A25" s="3" t="inlineStr">
        <is>
          <t>Дата продления не указана</t>
        </is>
      </c>
      <c r="B25" s="17">
        <f>COUNTIFS('Реестр'!$B$2:$B$101,"&lt;&gt;",'Реестр'!$I$2:$I$101,"")</f>
        <v/>
      </c>
      <c r="C25" s="7" t="inlineStr">
        <is>
          <t>Бессрочный ресурс или неизвестная дата — уточните и заполните.</t>
        </is>
      </c>
    </row>
    <row r="27">
      <c r="A27" s="16" t="inlineStr">
        <is>
          <t>Идентификация домена</t>
        </is>
      </c>
      <c r="B27" s="16" t="inlineStr">
        <is>
          <t>Значение</t>
        </is>
      </c>
      <c r="C27" s="16" t="inlineStr">
        <is>
          <t>Как читать</t>
        </is>
      </c>
    </row>
    <row r="28">
      <c r="A28" s="3" t="inlineStr">
        <is>
          <t>Пройдена</t>
        </is>
      </c>
      <c r="B28" s="17">
        <f>COUNTIF('Реестр'!$AB$2:$AB$101,"Пройдена")</f>
        <v/>
      </c>
      <c r="C28" s="7" t="inlineStr"/>
    </row>
    <row r="29">
      <c r="A29" s="3" t="inlineStr">
        <is>
          <t>В процессе</t>
        </is>
      </c>
      <c r="B29" s="17">
        <f>COUNTIF('Реестр'!$AB$2:$AB$101,"В процессе")</f>
        <v/>
      </c>
      <c r="C29" s="7" t="inlineStr"/>
    </row>
    <row r="30">
      <c r="A30" s="3" t="inlineStr">
        <is>
          <t>Не пройдена</t>
        </is>
      </c>
      <c r="B30" s="17">
        <f>COUNTIF('Реестр'!$AB$2:$AB$101,"Не пройдена")</f>
        <v/>
      </c>
      <c r="C30" s="7" t="inlineStr">
        <is>
          <t>Продление домена без идентификации невозможно.</t>
        </is>
      </c>
    </row>
    <row r="31">
      <c r="A31" s="3" t="inlineStr">
        <is>
          <t>Не проверено</t>
        </is>
      </c>
      <c r="B31" s="17">
        <f>COUNTIF('Реестр'!$AB$2:$AB$101,"Не проверено")</f>
        <v/>
      </c>
      <c r="C31" s="7" t="inlineStr">
        <is>
          <t>Статус в кабинете регистратора никто не смотрел.</t>
        </is>
      </c>
    </row>
    <row r="32">
      <c r="A32" s="3" t="inlineStr">
        <is>
          <t>Неприменимо</t>
        </is>
      </c>
      <c r="B32" s="17">
        <f>COUNTIF('Реестр'!$AB$2:$AB$101,"Неприменимо")</f>
        <v/>
      </c>
      <c r="C32" s="7" t="inlineStr">
        <is>
          <t>Ресурс не домен или зона без такого требования.</t>
        </is>
      </c>
    </row>
    <row r="33">
      <c r="A33" s="3" t="inlineStr">
        <is>
          <t>Статус не заполнен</t>
        </is>
      </c>
      <c r="B33" s="17">
        <f>COUNTIFS('Реестр'!$B$2:$B$101,"&lt;&gt;",'Реестр'!$AB$2:$AB$101,"")</f>
        <v/>
      </c>
      <c r="C33" s="7" t="inlineStr">
        <is>
          <t>Для доменов пустой статус приравнивайте к «Не проверено».</t>
        </is>
      </c>
    </row>
    <row r="35">
      <c r="A35" s="16" t="inlineStr">
        <is>
          <t>Статус проверки контроля</t>
        </is>
      </c>
      <c r="B35" s="16" t="inlineStr">
        <is>
          <t>Значение</t>
        </is>
      </c>
      <c r="C35" s="16" t="inlineStr">
        <is>
          <t>Как читать</t>
        </is>
      </c>
    </row>
    <row r="36">
      <c r="A36" s="3" t="inlineStr">
        <is>
          <t>Не проверено</t>
        </is>
      </c>
      <c r="B36" s="17">
        <f>COUNTIF('Реестр'!$K$2:$K$101,"Не проверено")</f>
        <v/>
      </c>
      <c r="C36" s="7" t="inlineStr"/>
    </row>
    <row r="37">
      <c r="A37" s="3" t="inlineStr">
        <is>
          <t>Со слов администратора</t>
        </is>
      </c>
      <c r="B37" s="17">
        <f>COUNTIF('Реестр'!$K$2:$K$101,"Со слов администратора")</f>
        <v/>
      </c>
      <c r="C37" s="7" t="inlineStr">
        <is>
          <t>Не проверка, а показание.</t>
        </is>
      </c>
    </row>
    <row r="38">
      <c r="A38" s="3" t="inlineStr">
        <is>
          <t>Контроль подтверждён</t>
        </is>
      </c>
      <c r="B38" s="17">
        <f>COUNTIF('Реестр'!$K$2:$K$101,"Контроль подтверждён")</f>
        <v/>
      </c>
      <c r="C38" s="7" t="inlineStr"/>
    </row>
    <row r="40">
      <c r="A40" s="16" t="inlineStr">
        <is>
          <t>Редакционный индикатор приоритета проверки</t>
        </is>
      </c>
      <c r="B40" s="16" t="inlineStr">
        <is>
          <t>Значение</t>
        </is>
      </c>
      <c r="C40" s="16" t="inlineStr">
        <is>
          <t>Как читать</t>
        </is>
      </c>
    </row>
    <row r="41">
      <c r="A41" s="3" t="inlineStr">
        <is>
          <t>Индикатор 5–6 — смотреть первыми</t>
        </is>
      </c>
      <c r="B41" s="17">
        <f>COUNTIF('Реестр'!$S$2:$S$101,"&gt;=5")</f>
        <v/>
      </c>
      <c r="C41" s="7" t="inlineStr">
        <is>
          <t>Это редакционная подсказка, а не вероятность инцидента и не рейтинг информационной безопасности.</t>
        </is>
      </c>
    </row>
    <row r="42">
      <c r="A42" s="3" t="inlineStr">
        <is>
          <t>Индикатор 3–4</t>
        </is>
      </c>
      <c r="B42" s="17">
        <f>COUNTIFS('Реестр'!$S$2:$S$101,"&gt;=3",'Реестр'!$S$2:$S$101,"&lt;=4")</f>
        <v/>
      </c>
      <c r="C42" s="7" t="inlineStr"/>
    </row>
    <row r="43">
      <c r="A43" s="3" t="inlineStr">
        <is>
          <t>Индикатор 1–2</t>
        </is>
      </c>
      <c r="B43" s="17">
        <f>COUNTIFS('Реестр'!$S$2:$S$101,"&gt;=1",'Реестр'!$S$2:$S$101,"&lt;=2")</f>
        <v/>
      </c>
      <c r="C43" s="7" t="inlineStr"/>
    </row>
    <row r="45">
      <c r="A45" s="18" t="inlineStr">
        <is>
          <t>Версия 1.0 · дата книги 05.09.2026 · Визард-АйТи · wizardit.ru · https://wizardit.ru/blog/reestr-it-aktivov-kompanii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2026-09-05T14:17:44Z</dcterms:created>
  <dcterms:modified xmlns:dcterms="http://purl.org/dc/terms/" xmlns:xsi="http://www.w3.org/2001/XMLSchema-instance" xsi:type="dcterms:W3CDTF">2026-09-05T14:17:44Z</dcterms:modified>
</cp:coreProperties>
</file>